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na\Desktop\"/>
    </mc:Choice>
  </mc:AlternateContent>
  <xr:revisionPtr revIDLastSave="0" documentId="13_ncr:1_{62307DFD-4D4D-4E0B-8663-692E011DA141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20" hidden="1">'درآمد ناشی از تغییر قیمت اوراق'!$A$8:$R$61</definedName>
    <definedName name="_xlnm.Print_Area" localSheetId="4">اوراق!$A$1:$AM$37</definedName>
    <definedName name="_xlnm.Print_Area" localSheetId="2">'اوراق مشتقه'!$A$1:$AX$23</definedName>
    <definedName name="_xlnm.Print_Area" localSheetId="5">'تعدیل قیمت'!$A$1:$N$11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بانکی'!$A$1:$K$29</definedName>
    <definedName name="_xlnm.Print_Area" localSheetId="10">'درآمد سرمایه گذاری در اوراق به'!$A$1:$S$37</definedName>
    <definedName name="_xlnm.Print_Area" localSheetId="8">'درآمد سرمایه گذاری در سهام'!$A$1:$X$23</definedName>
    <definedName name="_xlnm.Print_Area" localSheetId="9">'درآمد سرمایه گذاری در صندوق'!$A$1:$W$29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اوراق'!$A$1:$S$62</definedName>
    <definedName name="_xlnm.Print_Area" localSheetId="18">'درآمد ناشی از فروش'!$A$1:$S$32</definedName>
    <definedName name="_xlnm.Print_Area" localSheetId="13">'سایر درآمدها'!$A$1:$G$11</definedName>
    <definedName name="_xlnm.Print_Area" localSheetId="6">سپرده!$A$1:$M$29</definedName>
    <definedName name="_xlnm.Print_Area" localSheetId="16">'سود اوراق بهادار'!$A$1:$U$29</definedName>
    <definedName name="_xlnm.Print_Area" localSheetId="17">'سود سپرده بانکی'!$A$1:$N$29</definedName>
    <definedName name="_xlnm.Print_Area" localSheetId="1">سهام!$A$1:$AC$18</definedName>
    <definedName name="_xlnm.Print_Area" localSheetId="0">'صورت وضعیت'!$A$1:$C$6</definedName>
    <definedName name="_xlnm.Print_Area" localSheetId="11">'مبالغ تخصیصی اوراق'!$A$1:$R$27</definedName>
    <definedName name="_xlnm.Print_Area" localSheetId="3">'واحدهای صندوق'!$A$1:$AB$27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L18" i="2"/>
  <c r="N18" i="2"/>
  <c r="F18" i="2"/>
  <c r="H18" i="2"/>
  <c r="J18" i="2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43" i="21"/>
  <c r="I36" i="21"/>
  <c r="I37" i="21"/>
  <c r="I38" i="21"/>
  <c r="I39" i="21"/>
  <c r="I40" i="21"/>
  <c r="I41" i="21"/>
  <c r="I35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O62" i="21"/>
  <c r="M62" i="21"/>
  <c r="K62" i="21"/>
  <c r="Q6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8" i="21"/>
  <c r="Q32" i="19"/>
  <c r="O32" i="19"/>
  <c r="M32" i="19"/>
  <c r="K32" i="19"/>
  <c r="C32" i="19"/>
  <c r="E32" i="19"/>
  <c r="G32" i="19"/>
  <c r="I32" i="19"/>
  <c r="K29" i="18"/>
  <c r="R29" i="17"/>
  <c r="T29" i="17"/>
  <c r="P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8" i="17"/>
  <c r="L29" i="17"/>
  <c r="J29" i="17"/>
  <c r="I10" i="15"/>
  <c r="K10" i="15"/>
  <c r="M10" i="15"/>
  <c r="O10" i="15"/>
  <c r="Q10" i="15"/>
  <c r="S10" i="15"/>
  <c r="S9" i="15"/>
  <c r="S8" i="15"/>
  <c r="M9" i="15"/>
  <c r="M8" i="15"/>
  <c r="F29" i="10"/>
  <c r="H29" i="10"/>
  <c r="J29" i="10"/>
  <c r="P29" i="10"/>
  <c r="R2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9" i="10"/>
  <c r="D37" i="11" l="1"/>
  <c r="F37" i="11"/>
  <c r="H37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9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P37" i="11"/>
  <c r="N37" i="11"/>
  <c r="L37" i="11"/>
  <c r="F23" i="9"/>
  <c r="D29" i="7"/>
  <c r="F29" i="7"/>
  <c r="H29" i="7"/>
  <c r="J29" i="7"/>
  <c r="L29" i="7"/>
  <c r="D29" i="13"/>
  <c r="H29" i="13"/>
  <c r="I62" i="21"/>
  <c r="G62" i="21"/>
  <c r="E62" i="21"/>
  <c r="J12" i="7"/>
  <c r="J9" i="7"/>
  <c r="J11" i="7"/>
  <c r="J13" i="7"/>
  <c r="J14" i="7"/>
  <c r="J16" i="7"/>
  <c r="J19" i="7"/>
  <c r="J22" i="7"/>
  <c r="J21" i="7"/>
  <c r="J24" i="7"/>
  <c r="J23" i="7"/>
  <c r="J18" i="7"/>
  <c r="J25" i="7"/>
  <c r="J15" i="7"/>
  <c r="J26" i="7"/>
  <c r="J27" i="7"/>
  <c r="J17" i="7"/>
  <c r="J20" i="7"/>
  <c r="J28" i="7"/>
  <c r="J10" i="7"/>
  <c r="R37" i="11" l="1"/>
  <c r="Q26" i="21" l="1"/>
  <c r="Q16" i="21"/>
  <c r="Q24" i="21"/>
  <c r="Q27" i="21"/>
  <c r="Q29" i="21"/>
  <c r="Q28" i="21"/>
  <c r="Q21" i="21"/>
  <c r="Q32" i="21"/>
  <c r="Q22" i="21"/>
  <c r="Q11" i="21"/>
  <c r="Q13" i="21"/>
  <c r="Q23" i="21"/>
  <c r="Q33" i="21"/>
  <c r="Q20" i="21"/>
  <c r="Q25" i="21"/>
  <c r="Q30" i="21"/>
  <c r="Q9" i="21"/>
  <c r="Q12" i="21"/>
  <c r="Q15" i="21"/>
  <c r="Q19" i="21"/>
  <c r="Q17" i="21"/>
  <c r="Q31" i="21"/>
  <c r="Q18" i="21"/>
  <c r="Q14" i="21"/>
  <c r="Q37" i="21"/>
  <c r="Q39" i="21"/>
  <c r="Q40" i="21"/>
  <c r="Q41" i="21"/>
  <c r="Q38" i="21"/>
  <c r="Q36" i="21"/>
  <c r="Q35" i="21"/>
  <c r="Q10" i="21"/>
  <c r="Y27" i="4"/>
  <c r="Z18" i="2"/>
  <c r="J37" i="11" l="1"/>
</calcChain>
</file>

<file path=xl/sharedStrings.xml><?xml version="1.0" encoding="utf-8"?>
<sst xmlns="http://schemas.openxmlformats.org/spreadsheetml/2006/main" count="827" uniqueCount="345">
  <si>
    <t>صندوق سرمایه‌گذاری قابل معامله سپهر سودمند سینا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</si>
  <si>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</si>
  <si>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</si>
  <si>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</si>
  <si>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</si>
  <si>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</si>
  <si>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</si>
  <si>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</si>
  <si>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</si>
  <si>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</si>
  <si>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</si>
  <si>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</si>
  <si>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</si>
  <si>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</si>
  <si>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</si>
  <si>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</si>
  <si>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</si>
  <si>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</si>
  <si>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</si>
  <si>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</si>
  <si>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پالایش نفت بندرعباس</t>
  </si>
  <si>
    <t>پاکدیس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</si>
  <si>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</si>
  <si>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</si>
  <si>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</si>
  <si>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</si>
  <si>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سرمایه گذاری سپهر صادرات</t>
  </si>
  <si>
    <t>ملی‌ صنایع‌ مس‌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</si>
  <si>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</si>
  <si>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</si>
  <si>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</si>
  <si>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</si>
  <si>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</si>
  <si>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</si>
  <si>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</si>
  <si>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</si>
  <si>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</si>
  <si>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</si>
  <si>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</si>
  <si>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</si>
  <si>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</si>
  <si>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</si>
  <si>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</si>
  <si>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</si>
  <si>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</si>
  <si>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</si>
  <si>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</si>
  <si>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</si>
  <si>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</si>
  <si>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</si>
  <si>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صندوق اهرمی موج-واحدهای عادی</t>
  </si>
  <si>
    <t>صندوق پالایشی یکم-سهام</t>
  </si>
  <si>
    <t>صندوق س اهرمی نارنج - واحدهای عادی صندوق</t>
  </si>
  <si>
    <t>صندوق س ثروت پویا-بخشی</t>
  </si>
  <si>
    <t>صندوق س سهامی بیدار-واحدهای عادی</t>
  </si>
  <si>
    <t>صندوق س صنایع دایا3-بخشی</t>
  </si>
  <si>
    <t>صندوق س صنایع مفید3- بخشی</t>
  </si>
  <si>
    <t>صندوق س. اهرمی کاریزما-واحد عادی</t>
  </si>
  <si>
    <t>صندوق س. بخشی کیان-ب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</si>
  <si>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</si>
  <si>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</si>
  <si>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</si>
  <si>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</si>
  <si>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</si>
  <si>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</si>
  <si>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</si>
  <si>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</si>
  <si>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</si>
  <si>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</si>
  <si>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</si>
  <si>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</si>
  <si>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</si>
  <si>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</si>
  <si>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</si>
  <si>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</si>
  <si>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</si>
  <si>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</si>
  <si>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</si>
  <si>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</si>
  <si>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</si>
  <si>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</si>
  <si>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</si>
  <si>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</si>
  <si>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</si>
  <si>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</si>
  <si>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</si>
  <si>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</si>
  <si>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</si>
  <si>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</si>
  <si>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</si>
  <si>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</si>
  <si>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</si>
  <si>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</si>
  <si>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</si>
  <si>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</si>
  <si>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</si>
  <si>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</si>
  <si>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</si>
  <si>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</si>
  <si>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</si>
  <si>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</si>
  <si>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</si>
  <si>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</si>
  <si>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</si>
  <si>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</si>
  <si>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</si>
  <si>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</si>
  <si>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</si>
  <si>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</si>
  <si>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</si>
  <si>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</si>
  <si>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</si>
  <si>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</si>
  <si>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</si>
  <si>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</si>
  <si>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</si>
  <si>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</si>
  <si>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</si>
  <si>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</si>
  <si>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</si>
  <si>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</si>
  <si>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</si>
  <si>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</si>
  <si>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</si>
  <si>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</si>
  <si>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</si>
  <si>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</si>
  <si>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</si>
  <si>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</si>
  <si>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</si>
  <si>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</si>
  <si>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</si>
  <si>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دولت143-ش.خ041009</t>
  </si>
  <si>
    <t>1402/08/09</t>
  </si>
  <si>
    <t>1404/10/08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</si>
  <si>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</si>
  <si>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</si>
  <si>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</si>
  <si>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</si>
  <si>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</si>
  <si>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</si>
  <si>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دولت203-ش.خ050807</t>
  </si>
  <si>
    <t>1403/12/07</t>
  </si>
  <si>
    <t>1406/07/07</t>
  </si>
  <si>
    <t>مرابحه عطرین نخ قم 070517</t>
  </si>
  <si>
    <t>1403/05/20</t>
  </si>
  <si>
    <t>1407/05/20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</si>
  <si>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</si>
  <si>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</si>
  <si>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</si>
  <si>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</si>
  <si>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</si>
  <si>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</si>
  <si>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</si>
  <si>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</si>
  <si>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1405/05/25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</si>
  <si>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</si>
  <si>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</si>
  <si>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</si>
  <si>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</si>
  <si>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</si>
  <si>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</si>
  <si>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</si>
  <si>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</si>
  <si>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</si>
  <si>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</si>
  <si>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</si>
  <si>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</si>
  <si>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صندوق صکوک مرابحه دعبید12-3ماهه18%</t>
  </si>
  <si>
    <t>سایر</t>
  </si>
  <si>
    <t>صندوق مرابحه بافندگی پرنیا060718</t>
  </si>
  <si>
    <t>صندوق مرابحه اتومبیل سازی فردا061023</t>
  </si>
  <si>
    <t>صندوق صکوک مرابحه فولاژ612-بدون ضامن</t>
  </si>
  <si>
    <t>صندوق اجاره توان آفرین ساز 14070216</t>
  </si>
  <si>
    <t>3.92%</t>
  </si>
  <si>
    <t>صندوق مرابحه عطرین نخ قم 070517</t>
  </si>
  <si>
    <t>2.60%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</si>
  <si>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</si>
  <si>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</si>
  <si>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</si>
  <si>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</si>
  <si>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</si>
  <si>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</si>
  <si>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</t>
  </si>
  <si>
    <t>حساب جاری بانک سامان آرژانتین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</si>
  <si>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</si>
  <si>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</si>
  <si>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</si>
  <si>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</si>
  <si>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</si>
  <si>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</si>
  <si>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</si>
  <si>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</si>
  <si>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</si>
  <si>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</si>
  <si>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</si>
  <si>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</si>
  <si>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</si>
  <si>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</si>
  <si>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</si>
  <si>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</si>
  <si>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</si>
  <si>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</si>
  <si>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</si>
  <si>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</si>
  <si>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</si>
  <si>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</si>
  <si>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</si>
  <si>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</si>
  <si>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</si>
  <si>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بانک‌اقتصادنوین‌</t>
  </si>
  <si>
    <t>بانک ملت</t>
  </si>
  <si>
    <t>بانک صادرات ایران</t>
  </si>
  <si>
    <t>گروه توسعه مالی مهرآیندگان</t>
  </si>
  <si>
    <t>س. و خدمات مدیریت صند. ب کشوری</t>
  </si>
  <si>
    <t>-2-2</t>
  </si>
  <si>
    <t>درآمد حاصل از سرمایه­گذاری در واحدهای صندوق</t>
  </si>
  <si>
    <t>درآمد سود صندوق</t>
  </si>
  <si>
    <t>صندوق س. شاخصی کیان-س</t>
  </si>
  <si>
    <t>صندوق س بهین خودرو-بخشی</t>
  </si>
  <si>
    <t>صندوق مشترک سینا</t>
  </si>
  <si>
    <t>طلوع بامداد مهرگان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</si>
  <si>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</si>
  <si>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</si>
  <si>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</si>
  <si>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</si>
  <si>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</si>
  <si>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صندوق اسناد خزانه-م1بودجه01-040326</t>
  </si>
  <si>
    <t>صندوق اسناد خزانه-م3بودجه01-040520</t>
  </si>
  <si>
    <t>صندوق اسنادخزانه-م4بودجه01-040917</t>
  </si>
  <si>
    <t>صندوق اسنادخزانه-م7بودجه01-040714</t>
  </si>
  <si>
    <t>صندوق اسنادخزانه-م8بودجه01-040728</t>
  </si>
  <si>
    <t>صندوق اسنادخزانه-م1بودجه02-050325</t>
  </si>
  <si>
    <t>صندوق اسناد خزانه-م11بودجه02-050720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</si>
  <si>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</si>
  <si>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</si>
  <si>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</si>
  <si>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</si>
  <si>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</si>
  <si>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</si>
  <si>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</si>
  <si>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</si>
  <si>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</si>
  <si>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</si>
  <si>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</si>
  <si>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</si>
  <si>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</si>
  <si>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</si>
  <si>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</si>
  <si>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</si>
  <si>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</si>
  <si>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</si>
  <si>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</si>
  <si>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</si>
  <si>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</si>
  <si>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</si>
  <si>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</si>
  <si>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</si>
  <si>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</si>
  <si>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</si>
  <si>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</si>
  <si>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</si>
  <si>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</si>
  <si>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</si>
  <si>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</si>
  <si>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</si>
  <si>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</si>
  <si>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</si>
  <si>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</si>
  <si>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</si>
  <si>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</si>
  <si>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</si>
  <si>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</si>
  <si>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1404/03/11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</si>
  <si>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</si>
  <si>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</si>
  <si>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</si>
  <si>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</si>
  <si>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</si>
  <si>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</si>
  <si>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</si>
  <si>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</si>
  <si>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</si>
  <si>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</si>
  <si>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</si>
  <si>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</si>
  <si>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</si>
  <si>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</si>
  <si>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</si>
  <si>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</si>
  <si>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</si>
  <si>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</si>
  <si>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</si>
  <si>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</si>
  <si>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</si>
  <si>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</si>
  <si>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</si>
  <si>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</si>
  <si>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</si>
  <si>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</si>
  <si>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</si>
  <si>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صکوک مرابحه صیدک404-3ماهه18%</t>
  </si>
  <si>
    <t>صندوق مرابحه عام دولت112-ش.خ 040408</t>
  </si>
  <si>
    <t>صندوق مرابحه عام دولت120-ش.خ040417</t>
  </si>
  <si>
    <t>صندوق مرابحه عام دولت127-ش.خ040623</t>
  </si>
  <si>
    <t>صندوق مرابحه عام دولت131-ش.خ040410</t>
  </si>
  <si>
    <t>صندوق مرابحه عام دولت143-ش.خ041009</t>
  </si>
  <si>
    <t>صندوق مرابحه داروسازی روژین061116</t>
  </si>
  <si>
    <t>صندوق مرابحه عام دولت162-ش.خ050329</t>
  </si>
  <si>
    <t>صندوق مرابحه عام دولت 166-ش.خ050419</t>
  </si>
  <si>
    <t>صندوق مرابحه عام دولت191-ش.خ060328</t>
  </si>
  <si>
    <t>صندوق مرابحه عام دولت202-ش.خ060530</t>
  </si>
  <si>
    <t>صندوق مرابحه عام دولت203-ش.خ050807</t>
  </si>
  <si>
    <t>صندوق مرابحه عام دولت207-ش.خ060614</t>
  </si>
  <si>
    <t>صندوق مرابحه عام دولت211-ش.خ050528</t>
  </si>
  <si>
    <t>انعقاد قرارداد</t>
  </si>
  <si>
    <t>سپرده بلند مدت بانک تجارت</t>
  </si>
  <si>
    <t>سپرده بلند مدت بانک دی</t>
  </si>
  <si>
    <t>سپرده بلند مدت بانک صادرات</t>
  </si>
  <si>
    <t>سپرده بلند مدت بانک گردشگری</t>
  </si>
  <si>
    <t>سپرده بلند مدت بانک ملت</t>
  </si>
  <si>
    <t>سپرده بلند مدت موسسه اعتباری ملل</t>
  </si>
  <si>
    <t>سپرده کوتاه مدت بانک پاسارگاد</t>
  </si>
  <si>
    <t>سپرده کوتاه مدت بانک تجارت</t>
  </si>
  <si>
    <t>سپرده کوتاه مدت بانک خاورمیانه</t>
  </si>
  <si>
    <t>سپرده کوتاه مدت بانک دی</t>
  </si>
  <si>
    <t>سپرده کوتاه مدت بانک سامان</t>
  </si>
  <si>
    <t>سپرده کوتاه مدت بانک سینا</t>
  </si>
  <si>
    <t>سپرده کوتاه مدت بانک شهر</t>
  </si>
  <si>
    <t>سپرده کوتاه مدت بانک صادرات</t>
  </si>
  <si>
    <t>سپرده کوتاه مدت بانک گردشگری</t>
  </si>
  <si>
    <t>سپرده کوتاه مدت بانک ملت</t>
  </si>
  <si>
    <t>سپرده کوتاه مدت موسسه اعتباری ملل</t>
  </si>
  <si>
    <t>سپرده های بلند مدت بانک تجارت</t>
  </si>
  <si>
    <t>سپرده های بلند مدت بانک دی</t>
  </si>
  <si>
    <t>سپرده های بلند مدت بانک</t>
  </si>
  <si>
    <t>سپرده های بلند مدت بانک صادرات</t>
  </si>
  <si>
    <t>سپرده های بلند مدت بانک گردشگری</t>
  </si>
  <si>
    <t>سپرده های بلند مدت بانک ملت</t>
  </si>
  <si>
    <t>سپرده های بلند مدت موسسه اعتباری ملل</t>
  </si>
  <si>
    <t>سپرده های کوتاه مدت بانک دی</t>
  </si>
  <si>
    <t>سپرده بلند مدت بانک سامان</t>
  </si>
  <si>
    <t>سپرده بلند مدت بانک خاورمیانه</t>
  </si>
  <si>
    <t>سپرده بلند مدت بانک پاسارگاد</t>
  </si>
  <si>
    <t>صندوق صندوق س صنایع دایا3-بخشی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</si>
</sst>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3" fontId="0" fillId="0" borderId="0" xfId="0" applyNumberForma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0" borderId="4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3" fontId="5" fillId="0" borderId="0" xfId="0" applyNumberFormat="1" applyFont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1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horizontal="left"/>
    </xf>
    <xf numFmtId="3" fontId="5" fillId="2" borderId="0" xfId="0" applyNumberFormat="1" applyFont="1" applyFill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6"/>
  <sheetViews>
    <sheetView rightToLeft="1" workbookViewId="0">
      <selection activeCell="A14" sqref="A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0" t="s">
        <v>0</v>
      </c>
      <c r="B1" s="40"/>
      <c r="C1" s="40"/>
    </row>
    <row r="2" spans="1:3" ht="21.75" customHeight="1" x14ac:dyDescent="0.2">
      <c r="A2" s="40" t="s">
        <v>1</v>
      </c>
      <c r="B2" s="40"/>
      <c r="C2" s="40"/>
    </row>
    <row r="3" spans="1:3" ht="21.75" customHeight="1" x14ac:dyDescent="0.2">
      <c r="A3" s="40" t="s">
        <v>2</v>
      </c>
      <c r="B3" s="40"/>
      <c r="C3" s="40"/>
    </row>
    <row r="4" spans="1:3" ht="7.35" customHeight="1" x14ac:dyDescent="0.2"/>
    <row r="5" spans="1:3" ht="123.6" customHeight="1" x14ac:dyDescent="0.2">
      <c r="B5" s="41"/>
    </row>
    <row r="6" spans="1:3" ht="123.6" customHeight="1" x14ac:dyDescent="0.2">
      <c r="B6" s="4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A34"/>
  <sheetViews>
    <sheetView rightToLeft="1" topLeftCell="A14" workbookViewId="0">
      <selection activeCell="F32" sqref="F32:V40"/>
    </sheetView>
  </sheetViews>
  <sheetFormatPr defaultRowHeight="12.75" x14ac:dyDescent="0.2"/>
  <cols>
    <col min="1" max="1" width="6.42578125" bestFit="1" customWidth="1"/>
    <col min="2" max="2" width="31.42578125" customWidth="1"/>
    <col min="3" max="3" width="1.28515625" customWidth="1"/>
    <col min="4" max="4" width="16.28515625" bestFit="1" customWidth="1"/>
    <col min="5" max="5" width="1.28515625" customWidth="1"/>
    <col min="6" max="6" width="15.85546875" bestFit="1" customWidth="1"/>
    <col min="7" max="7" width="1.28515625" customWidth="1"/>
    <col min="8" max="8" width="12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9.28515625" bestFit="1" customWidth="1"/>
    <col min="17" max="17" width="1.28515625" customWidth="1"/>
    <col min="18" max="18" width="14.85546875" bestFit="1" customWidth="1"/>
    <col min="19" max="19" width="1.28515625" customWidth="1"/>
    <col min="20" max="20" width="16.140625" bestFit="1" customWidth="1"/>
    <col min="21" max="21" width="1.28515625" customWidth="1"/>
    <col min="22" max="22" width="17.28515625" bestFit="1" customWidth="1"/>
    <col min="23" max="23" width="0.28515625" customWidth="1"/>
    <col min="25" max="25" width="53" bestFit="1" customWidth="1"/>
    <col min="26" max="26" width="18.28515625" style="29" bestFit="1" customWidth="1"/>
    <col min="27" max="27" width="15.5703125" style="29" bestFit="1" customWidth="1"/>
  </cols>
  <sheetData>
    <row r="1" spans="1:2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21.75" customHeight="1" x14ac:dyDescent="0.2">
      <c r="A2" s="36" t="s">
        <v>185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14.45" customHeight="1" x14ac:dyDescent="0.2"/>
    <row r="5" spans="1:22" ht="14.45" customHeight="1" x14ac:dyDescent="0.2">
      <c r="A5" s="1" t="s">
        <v>215</v>
      </c>
      <c r="B5" s="37" t="s">
        <v>216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14.45" customHeight="1" x14ac:dyDescent="0.2">
      <c r="D6" s="22" t="s">
        <v>204</v>
      </c>
      <c r="E6" s="22"/>
      <c r="F6" s="22"/>
      <c r="G6" s="22"/>
      <c r="H6" s="22"/>
      <c r="I6" s="22"/>
      <c r="J6" s="22"/>
      <c r="K6" s="22"/>
      <c r="L6" s="22"/>
      <c r="N6" s="22" t="s">
        <v>205</v>
      </c>
      <c r="O6" s="22"/>
      <c r="P6" s="22"/>
      <c r="Q6" s="22"/>
      <c r="R6" s="22"/>
      <c r="S6" s="22"/>
      <c r="T6" s="22"/>
      <c r="U6" s="22"/>
      <c r="V6" s="22"/>
    </row>
    <row r="7" spans="1:22" ht="14.45" customHeight="1" x14ac:dyDescent="0.2">
      <c r="D7" s="3"/>
      <c r="E7" s="3"/>
      <c r="F7" s="3"/>
      <c r="G7" s="3"/>
      <c r="H7" s="3"/>
      <c r="I7" s="3"/>
      <c r="J7" s="34" t="s">
        <v>28</v>
      </c>
      <c r="K7" s="34"/>
      <c r="L7" s="34"/>
      <c r="N7" s="3"/>
      <c r="O7" s="3"/>
      <c r="P7" s="3"/>
      <c r="Q7" s="3"/>
      <c r="R7" s="3"/>
      <c r="S7" s="3"/>
      <c r="T7" s="34" t="s">
        <v>28</v>
      </c>
      <c r="U7" s="34"/>
      <c r="V7" s="34"/>
    </row>
    <row r="8" spans="1:22" ht="14.45" customHeight="1" x14ac:dyDescent="0.2">
      <c r="A8" s="22" t="s">
        <v>45</v>
      </c>
      <c r="B8" s="22"/>
      <c r="D8" s="2" t="s">
        <v>217</v>
      </c>
      <c r="F8" s="2" t="s">
        <v>208</v>
      </c>
      <c r="H8" s="2" t="s">
        <v>209</v>
      </c>
      <c r="J8" s="4" t="s">
        <v>180</v>
      </c>
      <c r="K8" s="3"/>
      <c r="L8" s="4" t="s">
        <v>190</v>
      </c>
      <c r="N8" s="2" t="s">
        <v>217</v>
      </c>
      <c r="P8" s="22" t="s">
        <v>208</v>
      </c>
      <c r="R8" s="2" t="s">
        <v>209</v>
      </c>
      <c r="T8" s="4" t="s">
        <v>180</v>
      </c>
      <c r="U8" s="3"/>
      <c r="V8" s="4" t="s">
        <v>190</v>
      </c>
    </row>
    <row r="9" spans="1:22" ht="21.75" customHeight="1" x14ac:dyDescent="0.2">
      <c r="A9" s="23" t="s">
        <v>55</v>
      </c>
      <c r="B9" s="23"/>
      <c r="D9" s="6">
        <v>0</v>
      </c>
      <c r="F9" s="6">
        <v>-112860000</v>
      </c>
      <c r="H9" s="6">
        <v>103245864</v>
      </c>
      <c r="J9" s="6">
        <v>103245864</v>
      </c>
      <c r="L9" s="7">
        <v>0.01</v>
      </c>
      <c r="N9" s="6">
        <v>0</v>
      </c>
      <c r="P9" s="35">
        <v>0</v>
      </c>
      <c r="R9" s="6">
        <v>103245864</v>
      </c>
      <c r="T9" s="6">
        <f>R9+P9+N9</f>
        <v>103245864</v>
      </c>
      <c r="V9" s="7">
        <v>0</v>
      </c>
    </row>
    <row r="10" spans="1:22" ht="21.75" customHeight="1" x14ac:dyDescent="0.2">
      <c r="A10" s="20" t="s">
        <v>57</v>
      </c>
      <c r="B10" s="20"/>
      <c r="D10" s="9">
        <v>0</v>
      </c>
      <c r="F10" s="6">
        <v>18215639224</v>
      </c>
      <c r="H10" s="9">
        <v>0</v>
      </c>
      <c r="J10" s="9">
        <v>18215639224</v>
      </c>
      <c r="L10" s="10">
        <v>2.0299999999999998</v>
      </c>
      <c r="N10" s="9">
        <v>0</v>
      </c>
      <c r="P10" s="32">
        <v>59639244335</v>
      </c>
      <c r="R10" s="9">
        <v>5619580400</v>
      </c>
      <c r="T10" s="9">
        <f t="shared" ref="T10:T28" si="0">R10+P10+N10</f>
        <v>65258824735</v>
      </c>
      <c r="V10" s="10">
        <v>2.66</v>
      </c>
    </row>
    <row r="11" spans="1:22" ht="21.75" customHeight="1" x14ac:dyDescent="0.2">
      <c r="A11" s="20" t="s">
        <v>60</v>
      </c>
      <c r="B11" s="20"/>
      <c r="D11" s="9">
        <v>0</v>
      </c>
      <c r="F11" s="9">
        <v>-436630884</v>
      </c>
      <c r="H11" s="9">
        <v>0</v>
      </c>
      <c r="J11" s="9">
        <v>-436630883</v>
      </c>
      <c r="L11" s="10">
        <v>-0.05</v>
      </c>
      <c r="N11" s="9">
        <v>0</v>
      </c>
      <c r="P11" s="32">
        <v>734127185</v>
      </c>
      <c r="R11" s="9">
        <v>422194057</v>
      </c>
      <c r="T11" s="9">
        <f t="shared" si="0"/>
        <v>1156321242</v>
      </c>
      <c r="V11" s="10">
        <v>0.05</v>
      </c>
    </row>
    <row r="12" spans="1:22" ht="21.75" customHeight="1" x14ac:dyDescent="0.2">
      <c r="A12" s="20" t="s">
        <v>62</v>
      </c>
      <c r="B12" s="20"/>
      <c r="D12" s="9">
        <v>0</v>
      </c>
      <c r="F12" s="9">
        <v>-1106684250</v>
      </c>
      <c r="H12" s="9">
        <v>0</v>
      </c>
      <c r="J12" s="9">
        <v>-1106684250</v>
      </c>
      <c r="L12" s="10">
        <v>-0.12</v>
      </c>
      <c r="N12" s="9">
        <v>0</v>
      </c>
      <c r="P12" s="32">
        <v>3320052749</v>
      </c>
      <c r="R12" s="9">
        <v>860976416</v>
      </c>
      <c r="T12" s="9">
        <f t="shared" si="0"/>
        <v>4181029165</v>
      </c>
      <c r="V12" s="10">
        <v>0.17</v>
      </c>
    </row>
    <row r="13" spans="1:22" ht="21.75" customHeight="1" x14ac:dyDescent="0.2">
      <c r="A13" s="20" t="s">
        <v>218</v>
      </c>
      <c r="B13" s="20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32">
        <v>0</v>
      </c>
      <c r="R13" s="9">
        <v>1322857987</v>
      </c>
      <c r="T13" s="9">
        <f t="shared" si="0"/>
        <v>1322857987</v>
      </c>
      <c r="V13" s="10">
        <v>0.05</v>
      </c>
    </row>
    <row r="14" spans="1:22" ht="21.75" customHeight="1" x14ac:dyDescent="0.2">
      <c r="A14" s="20" t="s">
        <v>61</v>
      </c>
      <c r="B14" s="20"/>
      <c r="D14" s="9">
        <v>0</v>
      </c>
      <c r="F14" s="9">
        <v>-598276722</v>
      </c>
      <c r="H14" s="9">
        <v>0</v>
      </c>
      <c r="J14" s="9">
        <v>-598276721</v>
      </c>
      <c r="L14" s="10">
        <v>-7.0000000000000007E-2</v>
      </c>
      <c r="N14" s="9">
        <v>0</v>
      </c>
      <c r="P14" s="32">
        <v>791043679</v>
      </c>
      <c r="R14" s="9">
        <v>38378</v>
      </c>
      <c r="T14" s="9">
        <f t="shared" si="0"/>
        <v>791082057</v>
      </c>
      <c r="V14" s="10">
        <v>0.03</v>
      </c>
    </row>
    <row r="15" spans="1:22" ht="21.75" customHeight="1" x14ac:dyDescent="0.2">
      <c r="A15" s="20" t="s">
        <v>53</v>
      </c>
      <c r="B15" s="20"/>
      <c r="D15" s="9">
        <v>0</v>
      </c>
      <c r="F15" s="9">
        <v>-2796675000</v>
      </c>
      <c r="H15" s="9">
        <v>0</v>
      </c>
      <c r="J15" s="9">
        <v>-2796675000</v>
      </c>
      <c r="L15" s="10">
        <v>-0.31</v>
      </c>
      <c r="N15" s="9">
        <v>0</v>
      </c>
      <c r="P15" s="32">
        <v>9487923194</v>
      </c>
      <c r="R15" s="9">
        <v>9180502767</v>
      </c>
      <c r="T15" s="9">
        <f t="shared" si="0"/>
        <v>18668425961</v>
      </c>
      <c r="V15" s="10">
        <v>0.76</v>
      </c>
    </row>
    <row r="16" spans="1:22" ht="21.75" customHeight="1" x14ac:dyDescent="0.2">
      <c r="A16" s="20" t="s">
        <v>56</v>
      </c>
      <c r="B16" s="20"/>
      <c r="D16" s="9">
        <v>0</v>
      </c>
      <c r="F16" s="9">
        <v>-1048753125</v>
      </c>
      <c r="H16" s="9">
        <v>0</v>
      </c>
      <c r="J16" s="9">
        <v>-1048753125</v>
      </c>
      <c r="L16" s="10">
        <v>-0.12</v>
      </c>
      <c r="N16" s="9">
        <v>0</v>
      </c>
      <c r="P16" s="32">
        <v>3938262475</v>
      </c>
      <c r="R16" s="9">
        <v>2022748143</v>
      </c>
      <c r="T16" s="9">
        <f t="shared" si="0"/>
        <v>5961010618</v>
      </c>
      <c r="V16" s="10">
        <v>0.24</v>
      </c>
    </row>
    <row r="17" spans="1:22" ht="21.75" customHeight="1" x14ac:dyDescent="0.2">
      <c r="A17" s="20" t="s">
        <v>52</v>
      </c>
      <c r="B17" s="20"/>
      <c r="D17" s="9">
        <v>0</v>
      </c>
      <c r="F17" s="9">
        <v>22083984720</v>
      </c>
      <c r="H17" s="9">
        <v>0</v>
      </c>
      <c r="J17" s="9">
        <v>22083984720</v>
      </c>
      <c r="L17" s="10">
        <v>2.46</v>
      </c>
      <c r="N17" s="9">
        <v>0</v>
      </c>
      <c r="P17" s="32">
        <v>33111753869</v>
      </c>
      <c r="R17" s="9">
        <v>13833918376</v>
      </c>
      <c r="T17" s="9">
        <f t="shared" si="0"/>
        <v>46945672245</v>
      </c>
      <c r="V17" s="10">
        <v>1.91</v>
      </c>
    </row>
    <row r="18" spans="1:22" ht="21.75" customHeight="1" x14ac:dyDescent="0.2">
      <c r="A18" s="20" t="s">
        <v>59</v>
      </c>
      <c r="B18" s="20"/>
      <c r="D18" s="9">
        <v>0</v>
      </c>
      <c r="F18" s="9">
        <v>855161482</v>
      </c>
      <c r="H18" s="9">
        <v>0</v>
      </c>
      <c r="J18" s="9">
        <v>855161482</v>
      </c>
      <c r="L18" s="10">
        <v>0.1</v>
      </c>
      <c r="N18" s="9">
        <v>0</v>
      </c>
      <c r="P18" s="32">
        <v>-2489806525</v>
      </c>
      <c r="R18" s="9">
        <v>-5886180486</v>
      </c>
      <c r="T18" s="9">
        <f t="shared" si="0"/>
        <v>-8375987011</v>
      </c>
      <c r="V18" s="10">
        <v>-0.34</v>
      </c>
    </row>
    <row r="19" spans="1:22" ht="21.75" customHeight="1" x14ac:dyDescent="0.2">
      <c r="A19" s="20" t="s">
        <v>219</v>
      </c>
      <c r="B19" s="20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2">
        <v>0</v>
      </c>
      <c r="R19" s="9">
        <v>758520916</v>
      </c>
      <c r="T19" s="9">
        <f t="shared" si="0"/>
        <v>758520916</v>
      </c>
      <c r="V19" s="10">
        <v>0.03</v>
      </c>
    </row>
    <row r="20" spans="1:22" ht="21.75" customHeight="1" x14ac:dyDescent="0.2">
      <c r="A20" s="20" t="s">
        <v>51</v>
      </c>
      <c r="B20" s="20"/>
      <c r="D20" s="9">
        <v>0</v>
      </c>
      <c r="F20" s="9">
        <v>-4482670500</v>
      </c>
      <c r="H20" s="9">
        <v>0</v>
      </c>
      <c r="J20" s="9">
        <v>-4482670500</v>
      </c>
      <c r="L20" s="10">
        <v>-0.5</v>
      </c>
      <c r="N20" s="9">
        <v>0</v>
      </c>
      <c r="P20" s="32">
        <v>-978375383</v>
      </c>
      <c r="R20" s="9">
        <v>9165532985</v>
      </c>
      <c r="T20" s="9">
        <f t="shared" si="0"/>
        <v>8187157602</v>
      </c>
      <c r="V20" s="10">
        <v>0.33</v>
      </c>
    </row>
    <row r="21" spans="1:22" ht="21.75" customHeight="1" x14ac:dyDescent="0.2">
      <c r="A21" s="20" t="s">
        <v>50</v>
      </c>
      <c r="B21" s="20"/>
      <c r="D21" s="9">
        <v>0</v>
      </c>
      <c r="F21" s="9">
        <v>40526872834</v>
      </c>
      <c r="H21" s="9">
        <v>0</v>
      </c>
      <c r="J21" s="9">
        <v>40526872834</v>
      </c>
      <c r="L21" s="10">
        <v>4.5199999999999996</v>
      </c>
      <c r="N21" s="9">
        <v>0</v>
      </c>
      <c r="P21" s="32">
        <v>99244973239</v>
      </c>
      <c r="R21" s="9">
        <v>12487428662</v>
      </c>
      <c r="T21" s="9">
        <f t="shared" si="0"/>
        <v>111732401901</v>
      </c>
      <c r="V21" s="10">
        <v>4.55</v>
      </c>
    </row>
    <row r="22" spans="1:22" ht="21.75" customHeight="1" x14ac:dyDescent="0.2">
      <c r="A22" s="20" t="s">
        <v>220</v>
      </c>
      <c r="B22" s="20"/>
      <c r="D22" s="9">
        <v>0</v>
      </c>
      <c r="F22" s="9">
        <v>-20284615242</v>
      </c>
      <c r="H22" s="9">
        <v>0</v>
      </c>
      <c r="J22" s="9">
        <v>-22129852393</v>
      </c>
      <c r="L22" s="10">
        <v>-2.4700000000000002</v>
      </c>
      <c r="N22" s="9">
        <v>0</v>
      </c>
      <c r="P22" s="32">
        <v>47680411086</v>
      </c>
      <c r="R22" s="9">
        <v>0</v>
      </c>
      <c r="T22" s="9">
        <f t="shared" si="0"/>
        <v>47680411086</v>
      </c>
      <c r="V22" s="10">
        <v>1.87</v>
      </c>
    </row>
    <row r="23" spans="1:22" ht="21.75" customHeight="1" x14ac:dyDescent="0.2">
      <c r="A23" s="20" t="s">
        <v>54</v>
      </c>
      <c r="B23" s="20"/>
      <c r="D23" s="9">
        <v>0</v>
      </c>
      <c r="F23" s="9">
        <v>14788272857</v>
      </c>
      <c r="H23" s="9">
        <v>0</v>
      </c>
      <c r="J23" s="9">
        <v>14788272857</v>
      </c>
      <c r="L23" s="10">
        <v>1.65</v>
      </c>
      <c r="N23" s="9">
        <v>0</v>
      </c>
      <c r="P23" s="32">
        <v>56388796893</v>
      </c>
      <c r="R23" s="9">
        <v>0</v>
      </c>
      <c r="T23" s="9">
        <f t="shared" si="0"/>
        <v>56388796893</v>
      </c>
      <c r="V23" s="10">
        <v>2.2999999999999998</v>
      </c>
    </row>
    <row r="24" spans="1:22" ht="21.75" customHeight="1" x14ac:dyDescent="0.2">
      <c r="A24" s="20" t="s">
        <v>221</v>
      </c>
      <c r="B24" s="20"/>
      <c r="D24" s="9">
        <v>0</v>
      </c>
      <c r="F24" s="9">
        <v>-6835438984</v>
      </c>
      <c r="H24" s="9">
        <v>0</v>
      </c>
      <c r="J24" s="9">
        <v>-7593467026</v>
      </c>
      <c r="L24" s="10">
        <v>-0.85</v>
      </c>
      <c r="N24" s="9">
        <v>0</v>
      </c>
      <c r="P24" s="32">
        <v>10202355988</v>
      </c>
      <c r="R24" s="9">
        <v>0</v>
      </c>
      <c r="T24" s="9">
        <f t="shared" si="0"/>
        <v>10202355988</v>
      </c>
      <c r="V24" s="10">
        <v>0.38</v>
      </c>
    </row>
    <row r="25" spans="1:22" ht="21.75" customHeight="1" x14ac:dyDescent="0.2">
      <c r="A25" s="20" t="s">
        <v>58</v>
      </c>
      <c r="B25" s="20"/>
      <c r="D25" s="9">
        <v>0</v>
      </c>
      <c r="F25" s="9">
        <v>1167242162</v>
      </c>
      <c r="H25" s="9">
        <v>0</v>
      </c>
      <c r="J25" s="9">
        <v>1167242162</v>
      </c>
      <c r="L25" s="10">
        <v>0.13</v>
      </c>
      <c r="N25" s="9">
        <v>0</v>
      </c>
      <c r="P25" s="32">
        <v>4587976335</v>
      </c>
      <c r="R25" s="9">
        <v>0</v>
      </c>
      <c r="T25" s="9">
        <f t="shared" si="0"/>
        <v>4587976335</v>
      </c>
      <c r="V25" s="10">
        <v>0.19</v>
      </c>
    </row>
    <row r="26" spans="1:22" ht="21.75" customHeight="1" x14ac:dyDescent="0.2">
      <c r="A26" s="20" t="s">
        <v>63</v>
      </c>
      <c r="B26" s="20"/>
      <c r="D26" s="9">
        <v>0</v>
      </c>
      <c r="F26" s="9">
        <v>-2645967454</v>
      </c>
      <c r="H26" s="9">
        <v>0</v>
      </c>
      <c r="J26" s="9">
        <v>-2837650288</v>
      </c>
      <c r="L26" s="10">
        <v>-0.32</v>
      </c>
      <c r="N26" s="9">
        <v>0</v>
      </c>
      <c r="P26" s="32">
        <v>1605864211</v>
      </c>
      <c r="R26" s="9">
        <v>0</v>
      </c>
      <c r="T26" s="9">
        <f t="shared" si="0"/>
        <v>1605864211</v>
      </c>
      <c r="V26" s="10">
        <v>0.06</v>
      </c>
    </row>
    <row r="27" spans="1:22" ht="21.75" customHeight="1" x14ac:dyDescent="0.2">
      <c r="A27" s="20" t="s">
        <v>222</v>
      </c>
      <c r="B27" s="20"/>
      <c r="D27" s="9">
        <v>0</v>
      </c>
      <c r="F27" s="9">
        <v>-7607617931</v>
      </c>
      <c r="H27" s="9">
        <v>0</v>
      </c>
      <c r="J27" s="9">
        <v>-8155021070</v>
      </c>
      <c r="L27" s="10">
        <v>-0.91</v>
      </c>
      <c r="N27" s="9">
        <v>0</v>
      </c>
      <c r="P27" s="32">
        <v>9080002238</v>
      </c>
      <c r="R27" s="9">
        <v>0</v>
      </c>
      <c r="T27" s="9">
        <f t="shared" si="0"/>
        <v>9080002238</v>
      </c>
      <c r="V27" s="10">
        <v>0.35</v>
      </c>
    </row>
    <row r="28" spans="1:22" ht="21.75" customHeight="1" x14ac:dyDescent="0.2">
      <c r="A28" s="21" t="s">
        <v>64</v>
      </c>
      <c r="B28" s="21"/>
      <c r="D28" s="13">
        <v>0</v>
      </c>
      <c r="F28" s="13">
        <v>-8074608984</v>
      </c>
      <c r="H28" s="13">
        <v>0</v>
      </c>
      <c r="J28" s="13">
        <v>-8074588984</v>
      </c>
      <c r="L28" s="14">
        <v>-0.9</v>
      </c>
      <c r="N28" s="13">
        <v>0</v>
      </c>
      <c r="P28" s="32">
        <v>14725215648</v>
      </c>
      <c r="R28" s="13">
        <v>0</v>
      </c>
      <c r="T28" s="13">
        <f t="shared" si="0"/>
        <v>14725215648</v>
      </c>
      <c r="V28" s="14">
        <v>0.6</v>
      </c>
    </row>
    <row r="29" spans="1:22" ht="21.75" customHeight="1" thickBot="1" x14ac:dyDescent="0.25">
      <c r="A29" s="33" t="s">
        <v>28</v>
      </c>
      <c r="B29" s="33"/>
      <c r="D29" s="16">
        <v>0</v>
      </c>
      <c r="F29" s="16">
        <f>SUM(F9:F28)</f>
        <v>41606374203</v>
      </c>
      <c r="H29" s="16">
        <f>SUM(H9:H28)</f>
        <v>103245864</v>
      </c>
      <c r="J29" s="16">
        <f>SUM(J9:J28)</f>
        <v>38480148903</v>
      </c>
      <c r="L29" s="17">
        <v>4.28</v>
      </c>
      <c r="N29" s="16">
        <v>0</v>
      </c>
      <c r="P29" s="16">
        <f>SUM(P9:P28)</f>
        <v>351069821216</v>
      </c>
      <c r="R29" s="16">
        <f>SUM(R9:R28)</f>
        <v>49891364465</v>
      </c>
      <c r="T29" s="16">
        <v>397618854512</v>
      </c>
      <c r="V29" s="17">
        <v>16.190000000000001</v>
      </c>
    </row>
    <row r="30" spans="1:22" ht="13.5" thickTop="1" x14ac:dyDescent="0.2"/>
    <row r="32" spans="1:22" x14ac:dyDescent="0.2">
      <c r="P32" s="29"/>
    </row>
    <row r="33" spans="6:18" x14ac:dyDescent="0.2">
      <c r="F33" s="24"/>
      <c r="H33" s="24"/>
      <c r="P33" s="24"/>
      <c r="R33" s="24"/>
    </row>
    <row r="34" spans="6:18" x14ac:dyDescent="0.2">
      <c r="P34" s="24"/>
    </row>
  </sheetData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44"/>
  <sheetViews>
    <sheetView rightToLeft="1" topLeftCell="A27" workbookViewId="0">
      <selection activeCell="P39" sqref="J39:P41"/>
    </sheetView>
  </sheetViews>
  <sheetFormatPr defaultRowHeight="12.75" x14ac:dyDescent="0.2"/>
  <cols>
    <col min="1" max="1" width="6.7109375" bestFit="1" customWidth="1"/>
    <col min="2" max="2" width="32.140625" customWidth="1"/>
    <col min="3" max="3" width="1.28515625" customWidth="1"/>
    <col min="4" max="4" width="19.28515625" bestFit="1" customWidth="1"/>
    <col min="5" max="5" width="1.28515625" customWidth="1"/>
    <col min="6" max="6" width="19.28515625" bestFit="1" customWidth="1"/>
    <col min="7" max="7" width="1.28515625" customWidth="1"/>
    <col min="8" max="8" width="14.7109375" bestFit="1" customWidth="1"/>
    <col min="9" max="9" width="1.28515625" customWidth="1"/>
    <col min="10" max="10" width="16" bestFit="1" customWidth="1"/>
    <col min="11" max="11" width="1.28515625" customWidth="1"/>
    <col min="12" max="12" width="16" bestFit="1" customWidth="1"/>
    <col min="13" max="13" width="1.28515625" customWidth="1"/>
    <col min="14" max="14" width="15.85546875" bestFit="1" customWidth="1"/>
    <col min="15" max="15" width="1.28515625" customWidth="1"/>
    <col min="16" max="16" width="14.7109375" bestFit="1" customWidth="1"/>
    <col min="17" max="17" width="1.28515625" customWidth="1"/>
    <col min="18" max="18" width="16" bestFit="1" customWidth="1"/>
    <col min="19" max="19" width="0.28515625" customWidth="1"/>
    <col min="20" max="20" width="14.42578125" bestFit="1" customWidth="1"/>
  </cols>
  <sheetData>
    <row r="1" spans="1:2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0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ht="14.45" customHeight="1" x14ac:dyDescent="0.2"/>
    <row r="5" spans="1:20" ht="14.45" customHeight="1" x14ac:dyDescent="0.2">
      <c r="A5" s="1" t="s">
        <v>223</v>
      </c>
      <c r="B5" s="51" t="s">
        <v>224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0" ht="14.45" customHeight="1" x14ac:dyDescent="0.2">
      <c r="D6" s="47" t="s">
        <v>204</v>
      </c>
      <c r="E6" s="47"/>
      <c r="F6" s="47"/>
      <c r="G6" s="47"/>
      <c r="H6" s="47"/>
      <c r="I6" s="47"/>
      <c r="J6" s="47"/>
      <c r="L6" s="47" t="s">
        <v>205</v>
      </c>
      <c r="M6" s="47"/>
      <c r="N6" s="47"/>
      <c r="O6" s="47"/>
      <c r="P6" s="47"/>
      <c r="Q6" s="47"/>
      <c r="R6" s="47"/>
    </row>
    <row r="7" spans="1:20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0" ht="14.45" customHeight="1" x14ac:dyDescent="0.2">
      <c r="A8" s="47" t="s">
        <v>225</v>
      </c>
      <c r="B8" s="47"/>
      <c r="D8" s="2" t="s">
        <v>226</v>
      </c>
      <c r="F8" s="2" t="s">
        <v>208</v>
      </c>
      <c r="H8" s="2" t="s">
        <v>209</v>
      </c>
      <c r="J8" s="2" t="s">
        <v>28</v>
      </c>
      <c r="L8" s="2" t="s">
        <v>226</v>
      </c>
      <c r="N8" s="2" t="s">
        <v>208</v>
      </c>
      <c r="P8" s="2" t="s">
        <v>209</v>
      </c>
      <c r="R8" s="2" t="s">
        <v>28</v>
      </c>
    </row>
    <row r="9" spans="1:20" ht="21.75" customHeight="1" x14ac:dyDescent="0.2">
      <c r="A9" s="48" t="s">
        <v>227</v>
      </c>
      <c r="B9" s="48"/>
      <c r="D9" s="6">
        <v>0</v>
      </c>
      <c r="F9" s="6">
        <v>-25191763165</v>
      </c>
      <c r="H9" s="6">
        <v>37163078659</v>
      </c>
      <c r="J9" s="6">
        <f>H9+F9+D9</f>
        <v>11971315494</v>
      </c>
      <c r="L9" s="6">
        <v>0</v>
      </c>
      <c r="N9" s="6">
        <v>0</v>
      </c>
      <c r="P9" s="6">
        <v>37163078659</v>
      </c>
      <c r="R9" s="6">
        <f>P9+N9+L9</f>
        <v>37163078659</v>
      </c>
      <c r="T9" s="24"/>
    </row>
    <row r="10" spans="1:20" ht="21.75" customHeight="1" x14ac:dyDescent="0.2">
      <c r="A10" s="46" t="s">
        <v>103</v>
      </c>
      <c r="B10" s="46"/>
      <c r="D10" s="9">
        <v>107593497</v>
      </c>
      <c r="F10" s="9">
        <v>0</v>
      </c>
      <c r="H10" s="9">
        <v>0</v>
      </c>
      <c r="J10" s="9">
        <f t="shared" ref="J10:J36" si="0">H10+F10+D10</f>
        <v>107593497</v>
      </c>
      <c r="L10" s="9">
        <v>313577720</v>
      </c>
      <c r="N10" s="9">
        <v>239916507</v>
      </c>
      <c r="P10" s="9">
        <v>0</v>
      </c>
      <c r="R10" s="9">
        <f t="shared" ref="R10:R36" si="1">P10+N10+L10</f>
        <v>553494227</v>
      </c>
      <c r="T10" s="24"/>
    </row>
    <row r="11" spans="1:20" ht="21.75" customHeight="1" x14ac:dyDescent="0.2">
      <c r="A11" s="46" t="s">
        <v>153</v>
      </c>
      <c r="B11" s="46"/>
      <c r="D11" s="9">
        <v>4601826331</v>
      </c>
      <c r="F11" s="9">
        <v>331137679</v>
      </c>
      <c r="H11" s="9">
        <v>0</v>
      </c>
      <c r="J11" s="9">
        <f t="shared" si="0"/>
        <v>4932964010</v>
      </c>
      <c r="L11" s="9">
        <v>4601826331</v>
      </c>
      <c r="N11" s="9">
        <v>331137679</v>
      </c>
      <c r="P11" s="9">
        <v>0</v>
      </c>
      <c r="R11" s="9">
        <f t="shared" si="1"/>
        <v>4932964010</v>
      </c>
      <c r="T11" s="24"/>
    </row>
    <row r="12" spans="1:20" ht="21.75" customHeight="1" x14ac:dyDescent="0.2">
      <c r="A12" s="46" t="s">
        <v>150</v>
      </c>
      <c r="B12" s="46"/>
      <c r="D12" s="9">
        <v>13757935451</v>
      </c>
      <c r="F12" s="9">
        <v>607012975</v>
      </c>
      <c r="H12" s="9">
        <v>0</v>
      </c>
      <c r="J12" s="9">
        <f t="shared" si="0"/>
        <v>14364948426</v>
      </c>
      <c r="L12" s="9">
        <v>13757935451</v>
      </c>
      <c r="N12" s="9">
        <v>607012975</v>
      </c>
      <c r="P12" s="9">
        <v>0</v>
      </c>
      <c r="R12" s="9">
        <f t="shared" si="1"/>
        <v>14364948426</v>
      </c>
      <c r="T12" s="24"/>
    </row>
    <row r="13" spans="1:20" ht="21.75" customHeight="1" x14ac:dyDescent="0.2">
      <c r="A13" s="46" t="s">
        <v>141</v>
      </c>
      <c r="B13" s="46"/>
      <c r="D13" s="9">
        <v>36990284152</v>
      </c>
      <c r="F13" s="9">
        <v>0</v>
      </c>
      <c r="H13" s="9">
        <v>0</v>
      </c>
      <c r="J13" s="9">
        <f t="shared" si="0"/>
        <v>36990284152</v>
      </c>
      <c r="L13" s="9">
        <v>71436083333</v>
      </c>
      <c r="N13" s="9">
        <v>1681823615</v>
      </c>
      <c r="P13" s="9">
        <v>0</v>
      </c>
      <c r="R13" s="9">
        <f t="shared" si="1"/>
        <v>73117906948</v>
      </c>
      <c r="T13" s="24"/>
    </row>
    <row r="14" spans="1:20" ht="21.75" customHeight="1" x14ac:dyDescent="0.2">
      <c r="A14" s="46" t="s">
        <v>147</v>
      </c>
      <c r="B14" s="46"/>
      <c r="D14" s="9">
        <v>11032156828</v>
      </c>
      <c r="F14" s="9">
        <v>-476343250</v>
      </c>
      <c r="H14" s="9">
        <v>0</v>
      </c>
      <c r="J14" s="9">
        <f t="shared" si="0"/>
        <v>10555813578</v>
      </c>
      <c r="L14" s="9">
        <v>11032156828</v>
      </c>
      <c r="N14" s="9">
        <v>-476343250</v>
      </c>
      <c r="P14" s="9">
        <v>0</v>
      </c>
      <c r="R14" s="9">
        <f t="shared" si="1"/>
        <v>10555813578</v>
      </c>
      <c r="T14" s="24"/>
    </row>
    <row r="15" spans="1:20" ht="21.75" customHeight="1" x14ac:dyDescent="0.2">
      <c r="A15" s="46" t="s">
        <v>138</v>
      </c>
      <c r="B15" s="46"/>
      <c r="D15" s="9">
        <v>25500056250</v>
      </c>
      <c r="F15" s="9">
        <v>-5538827905</v>
      </c>
      <c r="H15" s="9">
        <v>0</v>
      </c>
      <c r="J15" s="9">
        <f t="shared" si="0"/>
        <v>19961228345</v>
      </c>
      <c r="L15" s="9">
        <v>74993955209</v>
      </c>
      <c r="N15" s="9">
        <v>-81555555375</v>
      </c>
      <c r="P15" s="9">
        <v>0</v>
      </c>
      <c r="R15" s="9">
        <f t="shared" si="1"/>
        <v>-6561600166</v>
      </c>
      <c r="T15" s="24"/>
    </row>
    <row r="16" spans="1:20" ht="21.75" customHeight="1" x14ac:dyDescent="0.2">
      <c r="A16" s="46" t="s">
        <v>156</v>
      </c>
      <c r="B16" s="46"/>
      <c r="D16" s="9">
        <v>79744629555</v>
      </c>
      <c r="F16" s="9">
        <v>0</v>
      </c>
      <c r="H16" s="9">
        <v>0</v>
      </c>
      <c r="J16" s="9">
        <f t="shared" si="0"/>
        <v>79744629555</v>
      </c>
      <c r="L16" s="9">
        <v>202476722385</v>
      </c>
      <c r="N16" s="9">
        <v>0</v>
      </c>
      <c r="P16" s="9">
        <v>0</v>
      </c>
      <c r="R16" s="9">
        <f t="shared" si="1"/>
        <v>202476722385</v>
      </c>
      <c r="T16" s="24"/>
    </row>
    <row r="17" spans="1:20" ht="21.75" customHeight="1" x14ac:dyDescent="0.2">
      <c r="A17" s="46" t="s">
        <v>144</v>
      </c>
      <c r="B17" s="46"/>
      <c r="D17" s="9">
        <v>15253524591</v>
      </c>
      <c r="F17" s="9">
        <v>919033395</v>
      </c>
      <c r="H17" s="9">
        <v>0</v>
      </c>
      <c r="J17" s="9">
        <f t="shared" si="0"/>
        <v>16172557986</v>
      </c>
      <c r="L17" s="9">
        <v>46738346084</v>
      </c>
      <c r="N17" s="9">
        <v>14856506770</v>
      </c>
      <c r="P17" s="9">
        <v>0</v>
      </c>
      <c r="R17" s="9">
        <f t="shared" si="1"/>
        <v>61594852854</v>
      </c>
      <c r="T17" s="24"/>
    </row>
    <row r="18" spans="1:20" ht="21.75" customHeight="1" x14ac:dyDescent="0.2">
      <c r="A18" s="46" t="s">
        <v>118</v>
      </c>
      <c r="B18" s="46"/>
      <c r="D18" s="9">
        <v>44012467734</v>
      </c>
      <c r="F18" s="9">
        <v>-63212310</v>
      </c>
      <c r="H18" s="9">
        <v>0</v>
      </c>
      <c r="J18" s="9">
        <f t="shared" si="0"/>
        <v>43949255424</v>
      </c>
      <c r="L18" s="9">
        <v>127212295906</v>
      </c>
      <c r="N18" s="9">
        <v>48989540786</v>
      </c>
      <c r="P18" s="9">
        <v>0</v>
      </c>
      <c r="R18" s="9">
        <f t="shared" si="1"/>
        <v>176201836692</v>
      </c>
      <c r="T18" s="24"/>
    </row>
    <row r="19" spans="1:20" ht="21.75" customHeight="1" x14ac:dyDescent="0.2">
      <c r="A19" s="46" t="s">
        <v>135</v>
      </c>
      <c r="B19" s="46"/>
      <c r="D19" s="9">
        <v>11146279042</v>
      </c>
      <c r="F19" s="9">
        <v>-5542638215</v>
      </c>
      <c r="H19" s="9">
        <v>0</v>
      </c>
      <c r="J19" s="9">
        <f t="shared" si="0"/>
        <v>5603640827</v>
      </c>
      <c r="L19" s="9">
        <v>32527075368</v>
      </c>
      <c r="N19" s="9">
        <v>6281656643</v>
      </c>
      <c r="P19" s="9">
        <v>0</v>
      </c>
      <c r="R19" s="9">
        <f t="shared" si="1"/>
        <v>38808732011</v>
      </c>
      <c r="T19" s="24"/>
    </row>
    <row r="20" spans="1:20" ht="21.75" customHeight="1" x14ac:dyDescent="0.2">
      <c r="A20" s="46" t="s">
        <v>75</v>
      </c>
      <c r="B20" s="46"/>
      <c r="D20" s="9">
        <v>17229205478</v>
      </c>
      <c r="F20" s="9">
        <v>125231197730</v>
      </c>
      <c r="H20" s="9">
        <v>0</v>
      </c>
      <c r="J20" s="9">
        <f t="shared" si="0"/>
        <v>142460403208</v>
      </c>
      <c r="L20" s="9">
        <v>52650561736</v>
      </c>
      <c r="N20" s="9">
        <v>67009052407</v>
      </c>
      <c r="P20" s="9">
        <v>0</v>
      </c>
      <c r="R20" s="9">
        <f t="shared" si="1"/>
        <v>119659614143</v>
      </c>
      <c r="T20" s="24"/>
    </row>
    <row r="21" spans="1:20" ht="21.75" customHeight="1" x14ac:dyDescent="0.2">
      <c r="A21" s="46" t="s">
        <v>106</v>
      </c>
      <c r="B21" s="46"/>
      <c r="D21" s="9">
        <v>12727003072</v>
      </c>
      <c r="F21" s="9">
        <v>0</v>
      </c>
      <c r="H21" s="9">
        <v>0</v>
      </c>
      <c r="J21" s="9">
        <f t="shared" si="0"/>
        <v>12727003072</v>
      </c>
      <c r="L21" s="9">
        <v>37694108202</v>
      </c>
      <c r="N21" s="9">
        <v>-41946395837</v>
      </c>
      <c r="P21" s="9">
        <v>0</v>
      </c>
      <c r="R21" s="9">
        <f t="shared" si="1"/>
        <v>-4252287635</v>
      </c>
      <c r="T21" s="24"/>
    </row>
    <row r="22" spans="1:20" ht="21.75" customHeight="1" x14ac:dyDescent="0.2">
      <c r="A22" s="46" t="s">
        <v>115</v>
      </c>
      <c r="B22" s="46"/>
      <c r="D22" s="9">
        <v>8320450169</v>
      </c>
      <c r="F22" s="9">
        <v>0</v>
      </c>
      <c r="H22" s="9">
        <v>0</v>
      </c>
      <c r="J22" s="9">
        <f t="shared" si="0"/>
        <v>8320450169</v>
      </c>
      <c r="L22" s="9">
        <v>25306345271</v>
      </c>
      <c r="N22" s="9">
        <v>-29994562500</v>
      </c>
      <c r="P22" s="9">
        <v>0</v>
      </c>
      <c r="R22" s="9">
        <f t="shared" si="1"/>
        <v>-4688217229</v>
      </c>
      <c r="T22" s="24"/>
    </row>
    <row r="23" spans="1:20" ht="21.75" customHeight="1" x14ac:dyDescent="0.2">
      <c r="A23" s="46" t="s">
        <v>109</v>
      </c>
      <c r="B23" s="46"/>
      <c r="D23" s="9">
        <v>10804262893</v>
      </c>
      <c r="F23" s="9">
        <v>0</v>
      </c>
      <c r="H23" s="9">
        <v>0</v>
      </c>
      <c r="J23" s="9">
        <f t="shared" si="0"/>
        <v>10804262893</v>
      </c>
      <c r="L23" s="9">
        <v>32176338595</v>
      </c>
      <c r="N23" s="9">
        <v>-39992750000</v>
      </c>
      <c r="P23" s="9">
        <v>0</v>
      </c>
      <c r="R23" s="9">
        <f t="shared" si="1"/>
        <v>-7816411405</v>
      </c>
      <c r="T23" s="24"/>
    </row>
    <row r="24" spans="1:20" ht="21.75" customHeight="1" x14ac:dyDescent="0.2">
      <c r="A24" s="46" t="s">
        <v>132</v>
      </c>
      <c r="B24" s="46"/>
      <c r="D24" s="9">
        <v>16054917504</v>
      </c>
      <c r="F24" s="9">
        <v>0</v>
      </c>
      <c r="H24" s="9">
        <v>0</v>
      </c>
      <c r="J24" s="9">
        <f t="shared" si="0"/>
        <v>16054917504</v>
      </c>
      <c r="L24" s="9">
        <v>50930581899</v>
      </c>
      <c r="N24" s="9">
        <v>21725161601</v>
      </c>
      <c r="P24" s="9">
        <v>0</v>
      </c>
      <c r="R24" s="9">
        <f t="shared" si="1"/>
        <v>72655743500</v>
      </c>
      <c r="T24" s="24"/>
    </row>
    <row r="25" spans="1:20" ht="21.75" customHeight="1" x14ac:dyDescent="0.2">
      <c r="A25" s="46" t="s">
        <v>112</v>
      </c>
      <c r="B25" s="46"/>
      <c r="D25" s="9">
        <v>4400485542</v>
      </c>
      <c r="F25" s="9">
        <v>0</v>
      </c>
      <c r="H25" s="9">
        <v>0</v>
      </c>
      <c r="J25" s="9">
        <f t="shared" si="0"/>
        <v>4400485542</v>
      </c>
      <c r="L25" s="9">
        <v>13097054047</v>
      </c>
      <c r="N25" s="9">
        <v>-17869460572</v>
      </c>
      <c r="P25" s="9">
        <v>0</v>
      </c>
      <c r="R25" s="9">
        <f t="shared" si="1"/>
        <v>-4772406525</v>
      </c>
      <c r="T25" s="24"/>
    </row>
    <row r="26" spans="1:20" ht="21.75" customHeight="1" x14ac:dyDescent="0.2">
      <c r="A26" s="46" t="s">
        <v>130</v>
      </c>
      <c r="B26" s="46"/>
      <c r="D26" s="9">
        <v>4589661131</v>
      </c>
      <c r="F26" s="9">
        <v>0</v>
      </c>
      <c r="H26" s="9">
        <v>0</v>
      </c>
      <c r="J26" s="9">
        <f t="shared" si="0"/>
        <v>4589661131</v>
      </c>
      <c r="L26" s="9">
        <v>13315263181</v>
      </c>
      <c r="N26" s="9">
        <v>2462053671</v>
      </c>
      <c r="P26" s="9">
        <v>0</v>
      </c>
      <c r="R26" s="9">
        <f t="shared" si="1"/>
        <v>15777316852</v>
      </c>
      <c r="T26" s="24"/>
    </row>
    <row r="27" spans="1:20" ht="21.75" customHeight="1" x14ac:dyDescent="0.2">
      <c r="A27" s="46" t="s">
        <v>127</v>
      </c>
      <c r="B27" s="46"/>
      <c r="D27" s="9">
        <v>151265860</v>
      </c>
      <c r="F27" s="9">
        <v>0</v>
      </c>
      <c r="H27" s="9">
        <v>0</v>
      </c>
      <c r="J27" s="9">
        <f t="shared" si="0"/>
        <v>151265860</v>
      </c>
      <c r="L27" s="9">
        <v>439927117</v>
      </c>
      <c r="N27" s="9">
        <v>127276927</v>
      </c>
      <c r="P27" s="9">
        <v>0</v>
      </c>
      <c r="R27" s="9">
        <f t="shared" si="1"/>
        <v>567204044</v>
      </c>
      <c r="T27" s="24"/>
    </row>
    <row r="28" spans="1:20" ht="21.75" customHeight="1" x14ac:dyDescent="0.2">
      <c r="A28" s="46" t="s">
        <v>124</v>
      </c>
      <c r="B28" s="46"/>
      <c r="D28" s="9">
        <v>152234083</v>
      </c>
      <c r="F28" s="9">
        <v>0</v>
      </c>
      <c r="H28" s="9">
        <v>0</v>
      </c>
      <c r="J28" s="9">
        <f t="shared" si="0"/>
        <v>152234083</v>
      </c>
      <c r="L28" s="9">
        <v>471225078</v>
      </c>
      <c r="N28" s="9">
        <v>244455682</v>
      </c>
      <c r="P28" s="9">
        <v>0</v>
      </c>
      <c r="R28" s="9">
        <f t="shared" si="1"/>
        <v>715680760</v>
      </c>
      <c r="T28" s="24"/>
    </row>
    <row r="29" spans="1:20" ht="21.75" customHeight="1" x14ac:dyDescent="0.2">
      <c r="A29" s="46" t="s">
        <v>121</v>
      </c>
      <c r="B29" s="46"/>
      <c r="D29" s="9">
        <v>169070351</v>
      </c>
      <c r="F29" s="9">
        <v>0</v>
      </c>
      <c r="H29" s="9">
        <v>0</v>
      </c>
      <c r="J29" s="9">
        <f t="shared" si="0"/>
        <v>169070351</v>
      </c>
      <c r="L29" s="9">
        <v>492302511</v>
      </c>
      <c r="N29" s="9">
        <v>169726432</v>
      </c>
      <c r="P29" s="9">
        <v>0</v>
      </c>
      <c r="R29" s="9">
        <f t="shared" si="1"/>
        <v>662028943</v>
      </c>
      <c r="T29" s="24"/>
    </row>
    <row r="30" spans="1:20" ht="21.75" customHeight="1" x14ac:dyDescent="0.2">
      <c r="A30" s="46" t="s">
        <v>100</v>
      </c>
      <c r="B30" s="46"/>
      <c r="D30" s="9">
        <v>2907329671</v>
      </c>
      <c r="F30" s="9">
        <v>0</v>
      </c>
      <c r="H30" s="9">
        <v>0</v>
      </c>
      <c r="J30" s="9">
        <f t="shared" si="0"/>
        <v>2907329671</v>
      </c>
      <c r="L30" s="9">
        <v>8620080065</v>
      </c>
      <c r="N30" s="9">
        <v>0</v>
      </c>
      <c r="P30" s="9">
        <v>0</v>
      </c>
      <c r="R30" s="9">
        <f t="shared" si="1"/>
        <v>8620080065</v>
      </c>
      <c r="T30" s="24"/>
    </row>
    <row r="31" spans="1:20" ht="21.75" customHeight="1" x14ac:dyDescent="0.2">
      <c r="A31" s="46" t="s">
        <v>228</v>
      </c>
      <c r="B31" s="46"/>
      <c r="D31" s="9">
        <v>0</v>
      </c>
      <c r="F31" s="9">
        <v>5940057169</v>
      </c>
      <c r="H31" s="9">
        <v>0</v>
      </c>
      <c r="J31" s="9">
        <f t="shared" si="0"/>
        <v>5940057169</v>
      </c>
      <c r="L31" s="9">
        <v>0</v>
      </c>
      <c r="N31" s="9">
        <v>22538358182</v>
      </c>
      <c r="P31" s="9">
        <v>0</v>
      </c>
      <c r="R31" s="9">
        <f t="shared" si="1"/>
        <v>22538358182</v>
      </c>
      <c r="T31" s="24"/>
    </row>
    <row r="32" spans="1:20" ht="21.75" customHeight="1" x14ac:dyDescent="0.2">
      <c r="A32" s="46" t="s">
        <v>229</v>
      </c>
      <c r="B32" s="46"/>
      <c r="D32" s="9">
        <v>0</v>
      </c>
      <c r="F32" s="9">
        <v>4214020071</v>
      </c>
      <c r="H32" s="9">
        <v>0</v>
      </c>
      <c r="J32" s="9">
        <f t="shared" si="0"/>
        <v>4214020071</v>
      </c>
      <c r="L32" s="9">
        <v>0</v>
      </c>
      <c r="N32" s="9">
        <v>14859258272</v>
      </c>
      <c r="P32" s="9">
        <v>0</v>
      </c>
      <c r="R32" s="9">
        <f t="shared" si="1"/>
        <v>14859258272</v>
      </c>
      <c r="T32" s="24"/>
    </row>
    <row r="33" spans="1:20" ht="21.75" customHeight="1" x14ac:dyDescent="0.2">
      <c r="A33" s="46" t="s">
        <v>230</v>
      </c>
      <c r="B33" s="46"/>
      <c r="D33" s="9">
        <v>0</v>
      </c>
      <c r="F33" s="9">
        <v>795009838</v>
      </c>
      <c r="H33" s="9">
        <v>0</v>
      </c>
      <c r="J33" s="9">
        <f t="shared" si="0"/>
        <v>795009838</v>
      </c>
      <c r="L33" s="9">
        <v>0</v>
      </c>
      <c r="N33" s="9">
        <v>3030066871</v>
      </c>
      <c r="P33" s="9">
        <v>0</v>
      </c>
      <c r="R33" s="9">
        <f t="shared" si="1"/>
        <v>3030066871</v>
      </c>
      <c r="T33" s="24"/>
    </row>
    <row r="34" spans="1:20" ht="21.75" customHeight="1" x14ac:dyDescent="0.2">
      <c r="A34" s="46" t="s">
        <v>231</v>
      </c>
      <c r="B34" s="46"/>
      <c r="D34" s="9">
        <v>0</v>
      </c>
      <c r="F34" s="9">
        <v>425922788</v>
      </c>
      <c r="H34" s="9">
        <v>0</v>
      </c>
      <c r="J34" s="9">
        <f t="shared" si="0"/>
        <v>425922788</v>
      </c>
      <c r="L34" s="9">
        <v>0</v>
      </c>
      <c r="N34" s="9">
        <v>1277768363</v>
      </c>
      <c r="P34" s="9">
        <v>0</v>
      </c>
      <c r="R34" s="9">
        <f t="shared" si="1"/>
        <v>1277768363</v>
      </c>
      <c r="T34" s="24"/>
    </row>
    <row r="35" spans="1:20" ht="21.75" customHeight="1" x14ac:dyDescent="0.2">
      <c r="A35" s="46" t="s">
        <v>232</v>
      </c>
      <c r="B35" s="46"/>
      <c r="D35" s="9">
        <v>0</v>
      </c>
      <c r="F35" s="9">
        <v>1842356012</v>
      </c>
      <c r="H35" s="9">
        <v>0</v>
      </c>
      <c r="J35" s="9">
        <f t="shared" si="0"/>
        <v>1842356012</v>
      </c>
      <c r="L35" s="9">
        <v>0</v>
      </c>
      <c r="N35" s="9">
        <v>6517543481</v>
      </c>
      <c r="P35" s="9">
        <v>0</v>
      </c>
      <c r="R35" s="9">
        <f t="shared" si="1"/>
        <v>6517543481</v>
      </c>
      <c r="T35" s="24"/>
    </row>
    <row r="36" spans="1:20" ht="21.75" customHeight="1" x14ac:dyDescent="0.2">
      <c r="A36" s="42" t="s">
        <v>233</v>
      </c>
      <c r="B36" s="42"/>
      <c r="D36" s="13">
        <v>0</v>
      </c>
      <c r="F36" s="13">
        <v>879140626</v>
      </c>
      <c r="H36" s="13">
        <v>0</v>
      </c>
      <c r="J36" s="13">
        <f t="shared" si="0"/>
        <v>879140626</v>
      </c>
      <c r="L36" s="13">
        <v>0</v>
      </c>
      <c r="N36" s="13">
        <v>3488667564</v>
      </c>
      <c r="P36" s="13">
        <v>0</v>
      </c>
      <c r="R36" s="13">
        <f t="shared" si="1"/>
        <v>3488667564</v>
      </c>
      <c r="T36" s="24"/>
    </row>
    <row r="37" spans="1:20" ht="21.75" customHeight="1" x14ac:dyDescent="0.2">
      <c r="A37" s="45" t="s">
        <v>28</v>
      </c>
      <c r="B37" s="45"/>
      <c r="D37" s="16">
        <f>SUM(D9:D36)</f>
        <v>319652639185</v>
      </c>
      <c r="F37" s="16">
        <f>SUM(F9:F36)</f>
        <v>104372103438</v>
      </c>
      <c r="H37" s="16">
        <f>SUM(H9:H36)</f>
        <v>37163078659</v>
      </c>
      <c r="J37" s="16">
        <f>SUM(J9:J36)</f>
        <v>461187821282</v>
      </c>
      <c r="L37" s="16">
        <f>SUM(L9:L36)</f>
        <v>820283762317</v>
      </c>
      <c r="N37" s="16">
        <f>SUM(N9:N36)</f>
        <v>4601916894</v>
      </c>
      <c r="P37" s="16">
        <f>SUM(P9:P36)</f>
        <v>37163078659</v>
      </c>
      <c r="R37" s="16">
        <f>SUM(R9:R36)</f>
        <v>862048757870</v>
      </c>
    </row>
    <row r="39" spans="1:20" x14ac:dyDescent="0.2">
      <c r="L39" s="24"/>
    </row>
    <row r="40" spans="1:20" x14ac:dyDescent="0.2">
      <c r="D40" s="29"/>
      <c r="F40" s="29"/>
      <c r="L40" s="24"/>
      <c r="N40" s="24"/>
      <c r="P40" s="24"/>
    </row>
    <row r="41" spans="1:20" x14ac:dyDescent="0.2">
      <c r="D41" s="29"/>
      <c r="F41" s="24"/>
      <c r="H41" s="24"/>
      <c r="L41" s="24"/>
    </row>
    <row r="42" spans="1:20" x14ac:dyDescent="0.2">
      <c r="D42" s="31"/>
      <c r="L42" s="24"/>
    </row>
    <row r="43" spans="1:20" x14ac:dyDescent="0.2">
      <c r="D43" s="31"/>
      <c r="L43" s="24"/>
    </row>
    <row r="44" spans="1:20" x14ac:dyDescent="0.2">
      <c r="L44" s="24"/>
    </row>
  </sheetData>
  <mergeCells count="3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Q27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4.45" customHeight="1" x14ac:dyDescent="0.2"/>
    <row r="5" spans="1:17" ht="14.45" customHeight="1" x14ac:dyDescent="0.2">
      <c r="A5" s="1" t="s">
        <v>234</v>
      </c>
      <c r="B5" s="51" t="s">
        <v>235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9.1" customHeight="1" x14ac:dyDescent="0.2">
      <c r="M6" s="57" t="s">
        <v>236</v>
      </c>
      <c r="Q6" s="57" t="s">
        <v>237</v>
      </c>
    </row>
    <row r="7" spans="1:17" ht="14.45" customHeight="1" x14ac:dyDescent="0.2">
      <c r="A7" s="47" t="s">
        <v>238</v>
      </c>
      <c r="B7" s="47"/>
      <c r="D7" s="2" t="s">
        <v>239</v>
      </c>
      <c r="F7" s="2" t="s">
        <v>240</v>
      </c>
      <c r="H7" s="2" t="s">
        <v>39</v>
      </c>
      <c r="J7" s="47" t="s">
        <v>241</v>
      </c>
      <c r="K7" s="47"/>
      <c r="M7" s="57"/>
      <c r="O7" s="2" t="s">
        <v>242</v>
      </c>
      <c r="Q7" s="57"/>
    </row>
    <row r="8" spans="1:17" ht="14.45" customHeight="1" x14ac:dyDescent="0.2">
      <c r="A8" s="50" t="s">
        <v>243</v>
      </c>
      <c r="B8" s="58"/>
      <c r="D8" s="50" t="s">
        <v>244</v>
      </c>
      <c r="F8" s="4" t="s">
        <v>245</v>
      </c>
      <c r="H8" s="3"/>
      <c r="J8" s="3"/>
      <c r="K8" s="3"/>
      <c r="M8" s="3"/>
      <c r="O8" s="3"/>
      <c r="Q8" s="3"/>
    </row>
    <row r="9" spans="1:17" ht="14.45" customHeight="1" x14ac:dyDescent="0.2">
      <c r="A9" s="47"/>
      <c r="B9" s="47"/>
      <c r="D9" s="47"/>
      <c r="F9" s="4" t="s">
        <v>246</v>
      </c>
    </row>
    <row r="10" spans="1:17" ht="14.45" customHeight="1" x14ac:dyDescent="0.2">
      <c r="A10" s="50" t="s">
        <v>243</v>
      </c>
      <c r="B10" s="58"/>
      <c r="D10" s="50" t="s">
        <v>247</v>
      </c>
      <c r="F10" s="4" t="s">
        <v>245</v>
      </c>
    </row>
    <row r="11" spans="1:17" ht="14.45" customHeight="1" x14ac:dyDescent="0.2">
      <c r="A11" s="47"/>
      <c r="B11" s="47"/>
      <c r="D11" s="47"/>
      <c r="F11" s="4" t="s">
        <v>248</v>
      </c>
    </row>
    <row r="12" spans="1:17" ht="65.45" customHeight="1" x14ac:dyDescent="0.2">
      <c r="A12" s="54" t="s">
        <v>249</v>
      </c>
      <c r="B12" s="54"/>
      <c r="D12" s="19" t="s">
        <v>250</v>
      </c>
      <c r="F12" s="4" t="s">
        <v>251</v>
      </c>
    </row>
    <row r="13" spans="1:17" ht="14.45" customHeight="1" x14ac:dyDescent="0.2">
      <c r="A13" s="54" t="s">
        <v>169</v>
      </c>
      <c r="B13" s="55"/>
      <c r="D13" s="54" t="s">
        <v>169</v>
      </c>
      <c r="F13" s="4" t="s">
        <v>252</v>
      </c>
    </row>
    <row r="14" spans="1:17" ht="14.45" customHeight="1" x14ac:dyDescent="0.2">
      <c r="A14" s="56"/>
      <c r="B14" s="56"/>
      <c r="D14" s="56"/>
      <c r="F14" s="4" t="s">
        <v>253</v>
      </c>
    </row>
    <row r="15" spans="1:17" ht="14.45" customHeight="1" x14ac:dyDescent="0.2">
      <c r="A15" s="56"/>
      <c r="B15" s="56"/>
      <c r="D15" s="56"/>
      <c r="F15" s="4" t="s">
        <v>254</v>
      </c>
    </row>
    <row r="16" spans="1:17" ht="14.45" customHeight="1" x14ac:dyDescent="0.2">
      <c r="A16" s="57"/>
      <c r="B16" s="57"/>
      <c r="D16" s="57"/>
      <c r="F16" s="4" t="s">
        <v>255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7" t="s">
        <v>256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J32"/>
  <sheetViews>
    <sheetView rightToLeft="1" topLeftCell="A27" workbookViewId="0">
      <selection activeCell="H31" sqref="H31:H34"/>
    </sheetView>
  </sheetViews>
  <sheetFormatPr defaultRowHeight="12.75" x14ac:dyDescent="0.2"/>
  <cols>
    <col min="1" max="1" width="7.28515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14.45" customHeight="1" x14ac:dyDescent="0.2">
      <c r="A5" s="1" t="s">
        <v>257</v>
      </c>
      <c r="B5" s="51" t="s">
        <v>258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 x14ac:dyDescent="0.2">
      <c r="D6" s="47" t="s">
        <v>204</v>
      </c>
      <c r="E6" s="47"/>
      <c r="F6" s="47"/>
      <c r="H6" s="47" t="s">
        <v>205</v>
      </c>
      <c r="I6" s="47"/>
      <c r="J6" s="47"/>
    </row>
    <row r="7" spans="1:10" ht="36.4" customHeight="1" x14ac:dyDescent="0.2">
      <c r="A7" s="47" t="s">
        <v>259</v>
      </c>
      <c r="B7" s="47"/>
      <c r="D7" s="19" t="s">
        <v>260</v>
      </c>
      <c r="E7" s="3"/>
      <c r="F7" s="19" t="s">
        <v>261</v>
      </c>
      <c r="H7" s="19" t="s">
        <v>260</v>
      </c>
      <c r="I7" s="3"/>
      <c r="J7" s="19" t="s">
        <v>261</v>
      </c>
    </row>
    <row r="8" spans="1:10" ht="21.75" customHeight="1" x14ac:dyDescent="0.2">
      <c r="A8" s="23" t="s">
        <v>319</v>
      </c>
      <c r="B8" s="23"/>
      <c r="D8" s="6">
        <v>85795379132</v>
      </c>
      <c r="F8" s="7"/>
      <c r="H8" s="6">
        <v>272774070960</v>
      </c>
      <c r="J8" s="7"/>
    </row>
    <row r="9" spans="1:10" ht="21.75" customHeight="1" x14ac:dyDescent="0.2">
      <c r="A9" s="20" t="s">
        <v>316</v>
      </c>
      <c r="B9" s="20"/>
      <c r="D9" s="9">
        <v>82429419223</v>
      </c>
      <c r="F9" s="10">
        <v>0</v>
      </c>
      <c r="H9" s="9">
        <v>265619795051</v>
      </c>
      <c r="J9" s="10"/>
    </row>
    <row r="10" spans="1:10" ht="21.75" customHeight="1" x14ac:dyDescent="0.2">
      <c r="A10" s="20" t="s">
        <v>320</v>
      </c>
      <c r="B10" s="20"/>
      <c r="D10" s="9">
        <v>65020547939</v>
      </c>
      <c r="F10" s="10"/>
      <c r="H10" s="9">
        <v>196146960857</v>
      </c>
      <c r="J10" s="10"/>
    </row>
    <row r="11" spans="1:10" ht="21.75" customHeight="1" x14ac:dyDescent="0.2">
      <c r="A11" s="20" t="s">
        <v>321</v>
      </c>
      <c r="B11" s="20"/>
      <c r="D11" s="9">
        <v>80745686322</v>
      </c>
      <c r="F11" s="10"/>
      <c r="H11" s="9">
        <v>186486114163</v>
      </c>
      <c r="J11" s="10"/>
    </row>
    <row r="12" spans="1:10" ht="21.75" customHeight="1" x14ac:dyDescent="0.2">
      <c r="A12" s="20" t="s">
        <v>318</v>
      </c>
      <c r="B12" s="20"/>
      <c r="D12" s="9">
        <v>60700806428</v>
      </c>
      <c r="F12" s="10"/>
      <c r="H12" s="9">
        <v>149557491006</v>
      </c>
      <c r="J12" s="10"/>
    </row>
    <row r="13" spans="1:10" ht="21.75" customHeight="1" x14ac:dyDescent="0.2">
      <c r="A13" s="20" t="s">
        <v>317</v>
      </c>
      <c r="B13" s="20"/>
      <c r="D13" s="9">
        <v>23780821866</v>
      </c>
      <c r="F13" s="10"/>
      <c r="H13" s="9">
        <v>59971975992</v>
      </c>
      <c r="J13" s="10"/>
    </row>
    <row r="14" spans="1:10" ht="21.75" customHeight="1" x14ac:dyDescent="0.2">
      <c r="A14" s="20" t="s">
        <v>342</v>
      </c>
      <c r="B14" s="20"/>
      <c r="D14" s="9">
        <v>0</v>
      </c>
      <c r="F14" s="10"/>
      <c r="H14" s="9">
        <v>4367544638</v>
      </c>
      <c r="J14" s="10"/>
    </row>
    <row r="15" spans="1:10" ht="21.75" customHeight="1" x14ac:dyDescent="0.2">
      <c r="A15" s="20" t="s">
        <v>341</v>
      </c>
      <c r="B15" s="20"/>
      <c r="D15" s="9">
        <v>259465753</v>
      </c>
      <c r="F15" s="10"/>
      <c r="H15" s="9">
        <v>778397259</v>
      </c>
      <c r="J15" s="10"/>
    </row>
    <row r="16" spans="1:10" ht="21.75" customHeight="1" x14ac:dyDescent="0.2">
      <c r="A16" s="20" t="s">
        <v>343</v>
      </c>
      <c r="B16" s="20"/>
      <c r="D16" s="9">
        <v>0</v>
      </c>
      <c r="F16" s="10">
        <v>0</v>
      </c>
      <c r="H16" s="9">
        <v>362712329</v>
      </c>
      <c r="J16" s="10"/>
    </row>
    <row r="17" spans="1:10" ht="21.75" customHeight="1" x14ac:dyDescent="0.2">
      <c r="A17" s="20" t="s">
        <v>323</v>
      </c>
      <c r="B17" s="20"/>
      <c r="D17" s="9">
        <v>0</v>
      </c>
      <c r="F17" s="10"/>
      <c r="H17" s="9">
        <v>24083491</v>
      </c>
      <c r="J17" s="10"/>
    </row>
    <row r="18" spans="1:10" ht="21.75" customHeight="1" x14ac:dyDescent="0.2">
      <c r="A18" s="20" t="s">
        <v>326</v>
      </c>
      <c r="B18" s="20"/>
      <c r="D18" s="9">
        <v>233929</v>
      </c>
      <c r="F18" s="10"/>
      <c r="H18" s="9">
        <v>4725636</v>
      </c>
      <c r="J18" s="10"/>
    </row>
    <row r="19" spans="1:10" ht="21.75" customHeight="1" x14ac:dyDescent="0.2">
      <c r="A19" s="20" t="s">
        <v>325</v>
      </c>
      <c r="B19" s="20"/>
      <c r="D19" s="9">
        <v>1097636</v>
      </c>
      <c r="F19" s="10"/>
      <c r="H19" s="9">
        <v>4297768</v>
      </c>
      <c r="J19" s="10"/>
    </row>
    <row r="20" spans="1:10" ht="21.75" customHeight="1" x14ac:dyDescent="0.2">
      <c r="A20" s="20" t="s">
        <v>322</v>
      </c>
      <c r="B20" s="20"/>
      <c r="D20" s="9">
        <v>1539550</v>
      </c>
      <c r="F20" s="10"/>
      <c r="H20" s="9">
        <v>3079100</v>
      </c>
      <c r="J20" s="10"/>
    </row>
    <row r="21" spans="1:10" ht="21.75" customHeight="1" x14ac:dyDescent="0.2">
      <c r="A21" s="20" t="s">
        <v>327</v>
      </c>
      <c r="B21" s="20"/>
      <c r="D21" s="9">
        <v>338959</v>
      </c>
      <c r="F21" s="10"/>
      <c r="H21" s="9">
        <v>1001892</v>
      </c>
      <c r="J21" s="10"/>
    </row>
    <row r="22" spans="1:10" ht="21.75" customHeight="1" x14ac:dyDescent="0.2">
      <c r="A22" s="20" t="s">
        <v>329</v>
      </c>
      <c r="B22" s="20"/>
      <c r="D22" s="9">
        <v>6407</v>
      </c>
      <c r="F22" s="10"/>
      <c r="H22" s="9">
        <v>587917</v>
      </c>
      <c r="J22" s="10"/>
    </row>
    <row r="23" spans="1:10" ht="21.75" customHeight="1" x14ac:dyDescent="0.2">
      <c r="A23" s="20" t="s">
        <v>325</v>
      </c>
      <c r="B23" s="20"/>
      <c r="D23" s="9">
        <v>17050</v>
      </c>
      <c r="F23" s="10"/>
      <c r="H23" s="9">
        <v>161893</v>
      </c>
      <c r="J23" s="10"/>
    </row>
    <row r="24" spans="1:10" ht="21.75" customHeight="1" x14ac:dyDescent="0.2">
      <c r="A24" s="20" t="s">
        <v>330</v>
      </c>
      <c r="B24" s="20"/>
      <c r="D24" s="9">
        <v>16851</v>
      </c>
      <c r="F24" s="10"/>
      <c r="H24" s="9">
        <v>113742</v>
      </c>
      <c r="J24" s="10"/>
    </row>
    <row r="25" spans="1:10" ht="21.75" customHeight="1" x14ac:dyDescent="0.2">
      <c r="A25" s="20" t="s">
        <v>332</v>
      </c>
      <c r="B25" s="20"/>
      <c r="D25" s="9">
        <v>4682</v>
      </c>
      <c r="F25" s="10"/>
      <c r="H25" s="9">
        <v>63475</v>
      </c>
      <c r="J25" s="10"/>
    </row>
    <row r="26" spans="1:10" ht="21.75" customHeight="1" x14ac:dyDescent="0.2">
      <c r="A26" s="20" t="s">
        <v>328</v>
      </c>
      <c r="B26" s="20"/>
      <c r="D26" s="9">
        <v>21990</v>
      </c>
      <c r="F26" s="10"/>
      <c r="H26" s="9">
        <v>50381</v>
      </c>
      <c r="J26" s="10"/>
    </row>
    <row r="27" spans="1:10" ht="21.75" customHeight="1" x14ac:dyDescent="0.2">
      <c r="A27" s="20" t="s">
        <v>331</v>
      </c>
      <c r="B27" s="20"/>
      <c r="D27" s="9">
        <v>22997</v>
      </c>
      <c r="F27" s="10"/>
      <c r="H27" s="9">
        <v>50339</v>
      </c>
      <c r="J27" s="10"/>
    </row>
    <row r="28" spans="1:10" ht="21.75" customHeight="1" x14ac:dyDescent="0.2">
      <c r="A28" s="21" t="s">
        <v>324</v>
      </c>
      <c r="B28" s="21"/>
      <c r="D28" s="13">
        <v>0</v>
      </c>
      <c r="F28" s="14"/>
      <c r="H28" s="13">
        <v>11421</v>
      </c>
      <c r="J28" s="14"/>
    </row>
    <row r="29" spans="1:10" ht="21.75" customHeight="1" x14ac:dyDescent="0.2">
      <c r="A29" s="45" t="s">
        <v>28</v>
      </c>
      <c r="B29" s="45"/>
      <c r="D29" s="16">
        <f>SUM(D8:D28)</f>
        <v>398735426714</v>
      </c>
      <c r="F29" s="16"/>
      <c r="H29" s="16">
        <f>SUM(H8:H28)</f>
        <v>1136103289310</v>
      </c>
      <c r="J29" s="16"/>
    </row>
    <row r="30" spans="1:10" ht="13.5" thickTop="1" x14ac:dyDescent="0.2"/>
    <row r="31" spans="1:10" x14ac:dyDescent="0.2">
      <c r="H31" s="24"/>
    </row>
    <row r="32" spans="1:10" x14ac:dyDescent="0.2">
      <c r="H32" s="24"/>
    </row>
  </sheetData>
  <sortState xmlns:xlrd2="http://schemas.microsoft.com/office/spreadsheetml/2017/richdata2" ref="A8:H28">
    <sortCondition descending="1" ref="H8:H28"/>
  </sortState>
  <mergeCells count="8">
    <mergeCell ref="A29:B29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F15"/>
  <sheetViews>
    <sheetView rightToLeft="1" workbookViewId="0">
      <selection activeCell="F13" sqref="F13:F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0" t="s">
        <v>0</v>
      </c>
      <c r="B1" s="40"/>
      <c r="C1" s="40"/>
      <c r="D1" s="40"/>
      <c r="E1" s="40"/>
      <c r="F1" s="40"/>
    </row>
    <row r="2" spans="1:6" ht="21.75" customHeight="1" x14ac:dyDescent="0.2">
      <c r="A2" s="40" t="s">
        <v>185</v>
      </c>
      <c r="B2" s="40"/>
      <c r="C2" s="40"/>
      <c r="D2" s="40"/>
      <c r="E2" s="40"/>
      <c r="F2" s="40"/>
    </row>
    <row r="3" spans="1:6" ht="21.75" customHeight="1" x14ac:dyDescent="0.2">
      <c r="A3" s="40" t="s">
        <v>2</v>
      </c>
      <c r="B3" s="40"/>
      <c r="C3" s="40"/>
      <c r="D3" s="40"/>
      <c r="E3" s="40"/>
      <c r="F3" s="40"/>
    </row>
    <row r="4" spans="1:6" ht="14.45" customHeight="1" x14ac:dyDescent="0.2"/>
    <row r="5" spans="1:6" ht="29.1" customHeight="1" x14ac:dyDescent="0.2">
      <c r="A5" s="1" t="s">
        <v>262</v>
      </c>
      <c r="B5" s="51" t="s">
        <v>200</v>
      </c>
      <c r="C5" s="51"/>
      <c r="D5" s="51"/>
      <c r="E5" s="51"/>
      <c r="F5" s="51"/>
    </row>
    <row r="6" spans="1:6" ht="14.45" customHeight="1" x14ac:dyDescent="0.2">
      <c r="D6" s="2" t="s">
        <v>204</v>
      </c>
      <c r="F6" s="2" t="s">
        <v>9</v>
      </c>
    </row>
    <row r="7" spans="1:6" ht="14.45" customHeight="1" x14ac:dyDescent="0.2">
      <c r="A7" s="47" t="s">
        <v>200</v>
      </c>
      <c r="B7" s="47"/>
      <c r="D7" s="4" t="s">
        <v>180</v>
      </c>
      <c r="F7" s="4" t="s">
        <v>180</v>
      </c>
    </row>
    <row r="8" spans="1:6" ht="21.75" hidden="1" customHeight="1" x14ac:dyDescent="0.2">
      <c r="A8" s="48" t="s">
        <v>200</v>
      </c>
      <c r="B8" s="48"/>
      <c r="D8" s="6">
        <v>0</v>
      </c>
      <c r="F8" s="6">
        <v>0</v>
      </c>
    </row>
    <row r="9" spans="1:6" ht="21.75" customHeight="1" x14ac:dyDescent="0.2">
      <c r="A9" s="46" t="s">
        <v>263</v>
      </c>
      <c r="B9" s="46"/>
      <c r="D9" s="9">
        <v>0</v>
      </c>
      <c r="F9" s="9">
        <v>1138691830</v>
      </c>
    </row>
    <row r="10" spans="1:6" ht="21.75" customHeight="1" x14ac:dyDescent="0.2">
      <c r="A10" s="42" t="s">
        <v>264</v>
      </c>
      <c r="B10" s="42"/>
      <c r="D10" s="13">
        <v>8407438</v>
      </c>
      <c r="F10" s="13">
        <v>91521169</v>
      </c>
    </row>
    <row r="11" spans="1:6" ht="21.75" customHeight="1" x14ac:dyDescent="0.2">
      <c r="A11" s="45" t="s">
        <v>28</v>
      </c>
      <c r="B11" s="45"/>
      <c r="D11" s="16">
        <v>8407438</v>
      </c>
      <c r="F11" s="16">
        <v>1230212999</v>
      </c>
    </row>
    <row r="12" spans="1:6" ht="13.5" thickTop="1" x14ac:dyDescent="0.2"/>
    <row r="13" spans="1:6" x14ac:dyDescent="0.2">
      <c r="F13" s="24"/>
    </row>
    <row r="15" spans="1:6" x14ac:dyDescent="0.2">
      <c r="F15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S10"/>
  <sheetViews>
    <sheetView rightToLeft="1" workbookViewId="0">
      <selection activeCell="I13" sqref="I13:S14"/>
    </sheetView>
  </sheetViews>
  <sheetFormatPr defaultRowHeight="12.75" x14ac:dyDescent="0.2"/>
  <cols>
    <col min="1" max="1" width="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 x14ac:dyDescent="0.2"/>
    <row r="5" spans="1:19" ht="14.45" customHeight="1" x14ac:dyDescent="0.2">
      <c r="A5" s="51" t="s">
        <v>207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4.45" customHeight="1" x14ac:dyDescent="0.2">
      <c r="A6" s="47" t="s">
        <v>30</v>
      </c>
      <c r="C6" s="47" t="s">
        <v>265</v>
      </c>
      <c r="D6" s="47"/>
      <c r="E6" s="47"/>
      <c r="F6" s="47"/>
      <c r="G6" s="47"/>
      <c r="I6" s="47" t="s">
        <v>204</v>
      </c>
      <c r="J6" s="47"/>
      <c r="K6" s="47"/>
      <c r="L6" s="47"/>
      <c r="M6" s="47"/>
      <c r="O6" s="47" t="s">
        <v>205</v>
      </c>
      <c r="P6" s="47"/>
      <c r="Q6" s="47"/>
      <c r="R6" s="47"/>
      <c r="S6" s="47"/>
    </row>
    <row r="7" spans="1:19" ht="29.1" customHeight="1" x14ac:dyDescent="0.2">
      <c r="A7" s="47"/>
      <c r="C7" s="19" t="s">
        <v>266</v>
      </c>
      <c r="D7" s="3"/>
      <c r="E7" s="19" t="s">
        <v>267</v>
      </c>
      <c r="F7" s="3"/>
      <c r="G7" s="19" t="s">
        <v>268</v>
      </c>
      <c r="I7" s="19" t="s">
        <v>269</v>
      </c>
      <c r="J7" s="3"/>
      <c r="K7" s="19" t="s">
        <v>270</v>
      </c>
      <c r="L7" s="3"/>
      <c r="M7" s="19" t="s">
        <v>271</v>
      </c>
      <c r="O7" s="19" t="s">
        <v>269</v>
      </c>
      <c r="P7" s="3"/>
      <c r="Q7" s="19" t="s">
        <v>270</v>
      </c>
      <c r="R7" s="3"/>
      <c r="S7" s="19" t="s">
        <v>271</v>
      </c>
    </row>
    <row r="8" spans="1:19" ht="21.75" customHeight="1" x14ac:dyDescent="0.2">
      <c r="A8" s="5" t="s">
        <v>24</v>
      </c>
      <c r="C8" s="5" t="s">
        <v>272</v>
      </c>
      <c r="E8" s="6">
        <v>7000000</v>
      </c>
      <c r="G8" s="6">
        <v>450</v>
      </c>
      <c r="I8" s="6">
        <v>3150000000</v>
      </c>
      <c r="K8" s="6">
        <v>412500000</v>
      </c>
      <c r="M8" s="6">
        <f>I8-K8</f>
        <v>2737500000</v>
      </c>
      <c r="O8" s="6">
        <v>3150000000</v>
      </c>
      <c r="Q8" s="6">
        <v>412500000</v>
      </c>
      <c r="S8" s="6">
        <f>O8-Q8</f>
        <v>2737500000</v>
      </c>
    </row>
    <row r="9" spans="1:19" ht="21.75" customHeight="1" x14ac:dyDescent="0.2">
      <c r="A9" s="11" t="s">
        <v>26</v>
      </c>
      <c r="C9" s="11" t="s">
        <v>273</v>
      </c>
      <c r="E9" s="13">
        <v>3000000</v>
      </c>
      <c r="G9" s="13">
        <v>560</v>
      </c>
      <c r="I9" s="13">
        <v>1680000000</v>
      </c>
      <c r="K9" s="13">
        <v>224332344</v>
      </c>
      <c r="M9" s="13">
        <f>I9-K9</f>
        <v>1455667656</v>
      </c>
      <c r="O9" s="13">
        <v>1680000000</v>
      </c>
      <c r="Q9" s="13">
        <v>224332344</v>
      </c>
      <c r="S9" s="13">
        <f>O9-Q9</f>
        <v>1455667656</v>
      </c>
    </row>
    <row r="10" spans="1:19" ht="21.75" customHeight="1" x14ac:dyDescent="0.2">
      <c r="A10" s="15" t="s">
        <v>28</v>
      </c>
      <c r="C10" s="16"/>
      <c r="E10" s="16"/>
      <c r="G10" s="16"/>
      <c r="I10" s="16">
        <f>SUM(I8:I9)</f>
        <v>4830000000</v>
      </c>
      <c r="K10" s="16">
        <f>SUM(K8:K9)</f>
        <v>636832344</v>
      </c>
      <c r="M10" s="16">
        <f>SUM(M8:M9)</f>
        <v>4193167656</v>
      </c>
      <c r="O10" s="16">
        <f>SUM(O8:O9)</f>
        <v>4830000000</v>
      </c>
      <c r="Q10" s="16">
        <f>SUM(Q8:Q9)</f>
        <v>636832344</v>
      </c>
      <c r="S10" s="16">
        <f>SUM(S8:S9)</f>
        <v>4193167656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4.45" customHeight="1" x14ac:dyDescent="0.2"/>
    <row r="5" spans="1:11" ht="14.45" customHeight="1" x14ac:dyDescent="0.2">
      <c r="A5" s="51" t="s">
        <v>217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4.45" customHeight="1" x14ac:dyDescent="0.2">
      <c r="I6" s="2" t="s">
        <v>204</v>
      </c>
      <c r="K6" s="2" t="s">
        <v>205</v>
      </c>
    </row>
    <row r="7" spans="1:11" ht="29.1" customHeight="1" x14ac:dyDescent="0.2">
      <c r="A7" s="2" t="s">
        <v>274</v>
      </c>
      <c r="C7" s="18" t="s">
        <v>275</v>
      </c>
      <c r="E7" s="18" t="s">
        <v>276</v>
      </c>
      <c r="G7" s="18" t="s">
        <v>277</v>
      </c>
      <c r="I7" s="19" t="s">
        <v>278</v>
      </c>
      <c r="K7" s="19" t="s">
        <v>278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T34"/>
  <sheetViews>
    <sheetView rightToLeft="1" workbookViewId="0">
      <selection activeCell="C11" sqref="C11"/>
    </sheetView>
  </sheetViews>
  <sheetFormatPr defaultRowHeight="12.75" x14ac:dyDescent="0.2"/>
  <cols>
    <col min="1" max="1" width="2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5.85546875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14.45" customHeight="1" x14ac:dyDescent="0.2"/>
    <row r="5" spans="1:20" ht="14.45" customHeight="1" x14ac:dyDescent="0.2">
      <c r="A5" s="51" t="s">
        <v>279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4.45" customHeight="1" x14ac:dyDescent="0.2">
      <c r="A6" s="47" t="s">
        <v>188</v>
      </c>
      <c r="J6" s="47" t="s">
        <v>204</v>
      </c>
      <c r="K6" s="47"/>
      <c r="L6" s="47"/>
      <c r="M6" s="47"/>
      <c r="N6" s="47"/>
      <c r="P6" s="47" t="s">
        <v>205</v>
      </c>
      <c r="Q6" s="47"/>
      <c r="R6" s="47"/>
      <c r="S6" s="47"/>
      <c r="T6" s="47"/>
    </row>
    <row r="7" spans="1:20" ht="44.25" customHeight="1" x14ac:dyDescent="0.2">
      <c r="A7" s="47"/>
      <c r="C7" s="18" t="s">
        <v>280</v>
      </c>
      <c r="E7" s="57" t="s">
        <v>73</v>
      </c>
      <c r="F7" s="57"/>
      <c r="H7" s="18" t="s">
        <v>281</v>
      </c>
      <c r="J7" s="19" t="s">
        <v>282</v>
      </c>
      <c r="K7" s="3"/>
      <c r="L7" s="19" t="s">
        <v>270</v>
      </c>
      <c r="M7" s="3"/>
      <c r="N7" s="19" t="s">
        <v>283</v>
      </c>
      <c r="P7" s="19" t="s">
        <v>282</v>
      </c>
      <c r="Q7" s="3"/>
      <c r="R7" s="19" t="s">
        <v>270</v>
      </c>
      <c r="S7" s="3"/>
      <c r="T7" s="19" t="s">
        <v>283</v>
      </c>
    </row>
    <row r="8" spans="1:20" ht="21.75" customHeight="1" x14ac:dyDescent="0.2">
      <c r="A8" s="5" t="s">
        <v>103</v>
      </c>
      <c r="C8" s="3"/>
      <c r="E8" s="5" t="s">
        <v>105</v>
      </c>
      <c r="F8" s="3"/>
      <c r="H8" s="7">
        <v>18</v>
      </c>
      <c r="J8" s="6">
        <v>107593497</v>
      </c>
      <c r="L8" s="6">
        <v>0</v>
      </c>
      <c r="N8" s="6">
        <f>J8+L8</f>
        <v>107593497</v>
      </c>
      <c r="P8" s="6">
        <v>313577720</v>
      </c>
      <c r="R8" s="6">
        <v>0</v>
      </c>
      <c r="T8" s="6">
        <f>P8+R8</f>
        <v>313577720</v>
      </c>
    </row>
    <row r="9" spans="1:20" ht="21.75" customHeight="1" x14ac:dyDescent="0.2">
      <c r="A9" s="8" t="s">
        <v>153</v>
      </c>
      <c r="E9" s="8" t="s">
        <v>155</v>
      </c>
      <c r="H9" s="10">
        <v>23</v>
      </c>
      <c r="J9" s="9">
        <v>4601826331</v>
      </c>
      <c r="L9" s="9">
        <v>0</v>
      </c>
      <c r="N9" s="9">
        <f t="shared" ref="N9:N28" si="0">J9+L9</f>
        <v>4601826331</v>
      </c>
      <c r="P9" s="9">
        <v>4601826331</v>
      </c>
      <c r="R9" s="9">
        <v>0</v>
      </c>
      <c r="T9" s="9">
        <f t="shared" ref="T9:T28" si="1">P9+R9</f>
        <v>4601826331</v>
      </c>
    </row>
    <row r="10" spans="1:20" ht="21.75" customHeight="1" x14ac:dyDescent="0.2">
      <c r="A10" s="8" t="s">
        <v>150</v>
      </c>
      <c r="E10" s="8" t="s">
        <v>152</v>
      </c>
      <c r="H10" s="10">
        <v>23</v>
      </c>
      <c r="J10" s="9">
        <v>13757935451</v>
      </c>
      <c r="L10" s="9">
        <v>0</v>
      </c>
      <c r="N10" s="9">
        <f t="shared" si="0"/>
        <v>13757935451</v>
      </c>
      <c r="P10" s="9">
        <v>13757935451</v>
      </c>
      <c r="R10" s="9">
        <v>0</v>
      </c>
      <c r="T10" s="9">
        <f t="shared" si="1"/>
        <v>13757935451</v>
      </c>
    </row>
    <row r="11" spans="1:20" ht="21.75" customHeight="1" x14ac:dyDescent="0.2">
      <c r="A11" s="8" t="s">
        <v>141</v>
      </c>
      <c r="E11" s="8" t="s">
        <v>143</v>
      </c>
      <c r="H11" s="10">
        <v>23</v>
      </c>
      <c r="J11" s="9">
        <v>36990284152</v>
      </c>
      <c r="L11" s="9">
        <v>0</v>
      </c>
      <c r="N11" s="9">
        <f t="shared" si="0"/>
        <v>36990284152</v>
      </c>
      <c r="P11" s="9">
        <v>71436083333</v>
      </c>
      <c r="R11" s="9">
        <v>0</v>
      </c>
      <c r="T11" s="9">
        <f t="shared" si="1"/>
        <v>71436083333</v>
      </c>
    </row>
    <row r="12" spans="1:20" ht="21.75" customHeight="1" x14ac:dyDescent="0.2">
      <c r="A12" s="8" t="s">
        <v>147</v>
      </c>
      <c r="E12" s="8" t="s">
        <v>149</v>
      </c>
      <c r="H12" s="10">
        <v>23</v>
      </c>
      <c r="J12" s="9">
        <v>11032156828</v>
      </c>
      <c r="L12" s="9">
        <v>0</v>
      </c>
      <c r="N12" s="9">
        <f t="shared" si="0"/>
        <v>11032156828</v>
      </c>
      <c r="P12" s="9">
        <v>11032156828</v>
      </c>
      <c r="R12" s="9">
        <v>0</v>
      </c>
      <c r="T12" s="9">
        <f t="shared" si="1"/>
        <v>11032156828</v>
      </c>
    </row>
    <row r="13" spans="1:20" ht="21.75" customHeight="1" x14ac:dyDescent="0.2">
      <c r="A13" s="8" t="s">
        <v>138</v>
      </c>
      <c r="E13" s="8" t="s">
        <v>140</v>
      </c>
      <c r="H13" s="10">
        <v>23</v>
      </c>
      <c r="J13" s="9">
        <v>25500056250</v>
      </c>
      <c r="L13" s="9">
        <v>0</v>
      </c>
      <c r="N13" s="9">
        <f t="shared" si="0"/>
        <v>25500056250</v>
      </c>
      <c r="P13" s="9">
        <v>74993955209</v>
      </c>
      <c r="R13" s="9">
        <v>0</v>
      </c>
      <c r="T13" s="9">
        <f t="shared" si="1"/>
        <v>74993955209</v>
      </c>
    </row>
    <row r="14" spans="1:20" ht="21.75" customHeight="1" x14ac:dyDescent="0.2">
      <c r="A14" s="8" t="s">
        <v>156</v>
      </c>
      <c r="E14" s="8" t="s">
        <v>159</v>
      </c>
      <c r="H14" s="10">
        <v>20.5</v>
      </c>
      <c r="J14" s="9">
        <v>79744629555</v>
      </c>
      <c r="L14" s="9">
        <v>0</v>
      </c>
      <c r="N14" s="9">
        <f t="shared" si="0"/>
        <v>79744629555</v>
      </c>
      <c r="P14" s="9">
        <v>202476722385</v>
      </c>
      <c r="R14" s="9">
        <v>0</v>
      </c>
      <c r="T14" s="9">
        <f t="shared" si="1"/>
        <v>202476722385</v>
      </c>
    </row>
    <row r="15" spans="1:20" ht="21.75" customHeight="1" x14ac:dyDescent="0.2">
      <c r="A15" s="8" t="s">
        <v>144</v>
      </c>
      <c r="E15" s="8" t="s">
        <v>146</v>
      </c>
      <c r="H15" s="10">
        <v>23</v>
      </c>
      <c r="J15" s="9">
        <v>15253524591</v>
      </c>
      <c r="L15" s="9">
        <v>0</v>
      </c>
      <c r="N15" s="9">
        <f t="shared" si="0"/>
        <v>15253524591</v>
      </c>
      <c r="P15" s="9">
        <v>46738346084</v>
      </c>
      <c r="R15" s="9">
        <v>0</v>
      </c>
      <c r="T15" s="9">
        <f t="shared" si="1"/>
        <v>46738346084</v>
      </c>
    </row>
    <row r="16" spans="1:20" ht="21.75" customHeight="1" x14ac:dyDescent="0.2">
      <c r="A16" s="8" t="s">
        <v>118</v>
      </c>
      <c r="E16" s="8" t="s">
        <v>120</v>
      </c>
      <c r="H16" s="10">
        <v>23</v>
      </c>
      <c r="J16" s="9">
        <v>44012467734</v>
      </c>
      <c r="L16" s="9">
        <v>0</v>
      </c>
      <c r="N16" s="9">
        <f t="shared" si="0"/>
        <v>44012467734</v>
      </c>
      <c r="P16" s="9">
        <v>127212295906</v>
      </c>
      <c r="R16" s="9">
        <v>0</v>
      </c>
      <c r="T16" s="9">
        <f t="shared" si="1"/>
        <v>127212295906</v>
      </c>
    </row>
    <row r="17" spans="1:20" ht="21.75" customHeight="1" x14ac:dyDescent="0.2">
      <c r="A17" s="8" t="s">
        <v>135</v>
      </c>
      <c r="E17" s="8" t="s">
        <v>137</v>
      </c>
      <c r="H17" s="10">
        <v>23</v>
      </c>
      <c r="J17" s="9">
        <v>11146279042</v>
      </c>
      <c r="L17" s="9">
        <v>0</v>
      </c>
      <c r="N17" s="9">
        <f t="shared" si="0"/>
        <v>11146279042</v>
      </c>
      <c r="P17" s="9">
        <v>32527075368</v>
      </c>
      <c r="R17" s="9">
        <v>0</v>
      </c>
      <c r="T17" s="9">
        <f t="shared" si="1"/>
        <v>32527075368</v>
      </c>
    </row>
    <row r="18" spans="1:20" ht="21.75" customHeight="1" x14ac:dyDescent="0.2">
      <c r="A18" s="8" t="s">
        <v>75</v>
      </c>
      <c r="E18" s="8" t="s">
        <v>78</v>
      </c>
      <c r="H18" s="10">
        <v>2</v>
      </c>
      <c r="J18" s="9">
        <v>17229205478</v>
      </c>
      <c r="L18" s="9">
        <v>0</v>
      </c>
      <c r="N18" s="9">
        <f t="shared" si="0"/>
        <v>17229205478</v>
      </c>
      <c r="P18" s="9">
        <v>52650561736</v>
      </c>
      <c r="R18" s="9">
        <v>0</v>
      </c>
      <c r="T18" s="9">
        <f t="shared" si="1"/>
        <v>52650561736</v>
      </c>
    </row>
    <row r="19" spans="1:20" ht="21.75" customHeight="1" x14ac:dyDescent="0.2">
      <c r="A19" s="8" t="s">
        <v>106</v>
      </c>
      <c r="E19" s="8" t="s">
        <v>108</v>
      </c>
      <c r="H19" s="10">
        <v>23</v>
      </c>
      <c r="J19" s="9">
        <v>12727003072</v>
      </c>
      <c r="L19" s="9">
        <v>0</v>
      </c>
      <c r="N19" s="9">
        <f t="shared" si="0"/>
        <v>12727003072</v>
      </c>
      <c r="P19" s="9">
        <v>37694108202</v>
      </c>
      <c r="R19" s="9">
        <v>0</v>
      </c>
      <c r="T19" s="9">
        <f t="shared" si="1"/>
        <v>37694108202</v>
      </c>
    </row>
    <row r="20" spans="1:20" ht="21.75" customHeight="1" x14ac:dyDescent="0.2">
      <c r="A20" s="8" t="s">
        <v>115</v>
      </c>
      <c r="E20" s="8" t="s">
        <v>117</v>
      </c>
      <c r="H20" s="10">
        <v>23</v>
      </c>
      <c r="J20" s="9">
        <v>8320450169</v>
      </c>
      <c r="L20" s="9">
        <v>0</v>
      </c>
      <c r="N20" s="9">
        <f t="shared" si="0"/>
        <v>8320450169</v>
      </c>
      <c r="P20" s="9">
        <v>25306345271</v>
      </c>
      <c r="R20" s="9">
        <v>0</v>
      </c>
      <c r="T20" s="9">
        <f t="shared" si="1"/>
        <v>25306345271</v>
      </c>
    </row>
    <row r="21" spans="1:20" ht="21.75" customHeight="1" x14ac:dyDescent="0.2">
      <c r="A21" s="8" t="s">
        <v>109</v>
      </c>
      <c r="E21" s="8" t="s">
        <v>111</v>
      </c>
      <c r="H21" s="10">
        <v>23</v>
      </c>
      <c r="J21" s="9">
        <v>10804262893</v>
      </c>
      <c r="L21" s="9">
        <v>0</v>
      </c>
      <c r="N21" s="9">
        <f t="shared" si="0"/>
        <v>10804262893</v>
      </c>
      <c r="P21" s="9">
        <v>32176338595</v>
      </c>
      <c r="R21" s="9">
        <v>0</v>
      </c>
      <c r="T21" s="9">
        <f t="shared" si="1"/>
        <v>32176338595</v>
      </c>
    </row>
    <row r="22" spans="1:20" ht="21.75" customHeight="1" x14ac:dyDescent="0.2">
      <c r="A22" s="8" t="s">
        <v>132</v>
      </c>
      <c r="E22" s="8" t="s">
        <v>134</v>
      </c>
      <c r="H22" s="10">
        <v>20.5</v>
      </c>
      <c r="J22" s="9">
        <v>16054917504</v>
      </c>
      <c r="L22" s="9">
        <v>0</v>
      </c>
      <c r="N22" s="9">
        <f t="shared" si="0"/>
        <v>16054917504</v>
      </c>
      <c r="P22" s="9">
        <v>50930581899</v>
      </c>
      <c r="R22" s="9">
        <v>0</v>
      </c>
      <c r="T22" s="9">
        <f t="shared" si="1"/>
        <v>50930581899</v>
      </c>
    </row>
    <row r="23" spans="1:20" ht="21.75" customHeight="1" x14ac:dyDescent="0.2">
      <c r="A23" s="8" t="s">
        <v>112</v>
      </c>
      <c r="E23" s="8" t="s">
        <v>114</v>
      </c>
      <c r="H23" s="10">
        <v>18</v>
      </c>
      <c r="J23" s="9">
        <v>4400485542</v>
      </c>
      <c r="L23" s="9">
        <v>0</v>
      </c>
      <c r="N23" s="9">
        <f t="shared" si="0"/>
        <v>4400485542</v>
      </c>
      <c r="P23" s="9">
        <v>13097054047</v>
      </c>
      <c r="R23" s="9">
        <v>0</v>
      </c>
      <c r="T23" s="9">
        <f t="shared" si="1"/>
        <v>13097054047</v>
      </c>
    </row>
    <row r="24" spans="1:20" ht="21.75" customHeight="1" x14ac:dyDescent="0.2">
      <c r="A24" s="8" t="s">
        <v>130</v>
      </c>
      <c r="E24" s="8" t="s">
        <v>123</v>
      </c>
      <c r="H24" s="10">
        <v>20.5</v>
      </c>
      <c r="J24" s="9">
        <v>4589661131</v>
      </c>
      <c r="L24" s="9">
        <v>0</v>
      </c>
      <c r="N24" s="9">
        <f t="shared" si="0"/>
        <v>4589661131</v>
      </c>
      <c r="P24" s="9">
        <v>13315263181</v>
      </c>
      <c r="R24" s="9">
        <v>0</v>
      </c>
      <c r="T24" s="9">
        <f t="shared" si="1"/>
        <v>13315263181</v>
      </c>
    </row>
    <row r="25" spans="1:20" ht="21.75" customHeight="1" x14ac:dyDescent="0.2">
      <c r="A25" s="8" t="s">
        <v>127</v>
      </c>
      <c r="E25" s="8" t="s">
        <v>129</v>
      </c>
      <c r="H25" s="10">
        <v>18</v>
      </c>
      <c r="J25" s="9">
        <v>151265860</v>
      </c>
      <c r="L25" s="9">
        <v>0</v>
      </c>
      <c r="N25" s="9">
        <f t="shared" si="0"/>
        <v>151265860</v>
      </c>
      <c r="P25" s="9">
        <v>439927117</v>
      </c>
      <c r="R25" s="9">
        <v>0</v>
      </c>
      <c r="T25" s="9">
        <f t="shared" si="1"/>
        <v>439927117</v>
      </c>
    </row>
    <row r="26" spans="1:20" ht="21.75" customHeight="1" x14ac:dyDescent="0.2">
      <c r="A26" s="8" t="s">
        <v>124</v>
      </c>
      <c r="E26" s="8" t="s">
        <v>126</v>
      </c>
      <c r="H26" s="10">
        <v>18</v>
      </c>
      <c r="J26" s="9">
        <v>152234083</v>
      </c>
      <c r="L26" s="9">
        <v>0</v>
      </c>
      <c r="N26" s="9">
        <f t="shared" si="0"/>
        <v>152234083</v>
      </c>
      <c r="P26" s="9">
        <v>471225078</v>
      </c>
      <c r="R26" s="9">
        <v>0</v>
      </c>
      <c r="T26" s="9">
        <f t="shared" si="1"/>
        <v>471225078</v>
      </c>
    </row>
    <row r="27" spans="1:20" ht="21.75" customHeight="1" x14ac:dyDescent="0.2">
      <c r="A27" s="8" t="s">
        <v>121</v>
      </c>
      <c r="E27" s="8" t="s">
        <v>123</v>
      </c>
      <c r="H27" s="10">
        <v>18</v>
      </c>
      <c r="J27" s="9">
        <v>169070351</v>
      </c>
      <c r="L27" s="9">
        <v>0</v>
      </c>
      <c r="N27" s="9">
        <f t="shared" si="0"/>
        <v>169070351</v>
      </c>
      <c r="P27" s="9">
        <v>492302511</v>
      </c>
      <c r="R27" s="9">
        <v>0</v>
      </c>
      <c r="T27" s="9">
        <f t="shared" si="1"/>
        <v>492302511</v>
      </c>
    </row>
    <row r="28" spans="1:20" ht="21.75" customHeight="1" x14ac:dyDescent="0.2">
      <c r="A28" s="11" t="s">
        <v>100</v>
      </c>
      <c r="C28" s="12"/>
      <c r="E28" s="11" t="s">
        <v>102</v>
      </c>
      <c r="H28" s="14">
        <v>18</v>
      </c>
      <c r="J28" s="13">
        <v>2907329671</v>
      </c>
      <c r="L28" s="13">
        <v>0</v>
      </c>
      <c r="N28" s="13">
        <f t="shared" si="0"/>
        <v>2907329671</v>
      </c>
      <c r="P28" s="13">
        <v>8620080065</v>
      </c>
      <c r="R28" s="13">
        <v>0</v>
      </c>
      <c r="T28" s="13">
        <f t="shared" si="1"/>
        <v>8620080065</v>
      </c>
    </row>
    <row r="29" spans="1:20" ht="21.75" customHeight="1" x14ac:dyDescent="0.2">
      <c r="A29" s="15" t="s">
        <v>28</v>
      </c>
      <c r="C29" s="16"/>
      <c r="E29" s="16"/>
      <c r="H29" s="16"/>
      <c r="J29" s="16">
        <f>SUM(J8:J28)</f>
        <v>319652639185</v>
      </c>
      <c r="L29" s="16">
        <f>SUM(L8:L28)</f>
        <v>0</v>
      </c>
      <c r="N29" s="16">
        <f>SUM(N8:N28)</f>
        <v>319652639185</v>
      </c>
      <c r="P29" s="16">
        <f>SUM(P8:P28)</f>
        <v>820283762317</v>
      </c>
      <c r="R29" s="16">
        <f>SUM(R8:R28)</f>
        <v>0</v>
      </c>
      <c r="T29" s="16">
        <f>SUM(T8:T28)</f>
        <v>820283762317</v>
      </c>
    </row>
    <row r="31" spans="1:20" x14ac:dyDescent="0.2">
      <c r="P31" s="24"/>
    </row>
    <row r="32" spans="1:20" x14ac:dyDescent="0.2">
      <c r="J32" s="24"/>
    </row>
    <row r="34" spans="10:10" x14ac:dyDescent="0.2">
      <c r="J34" s="24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O33"/>
  <sheetViews>
    <sheetView rightToLeft="1" topLeftCell="A27" workbookViewId="0">
      <selection activeCell="I32" sqref="I32:P35"/>
    </sheetView>
  </sheetViews>
  <sheetFormatPr defaultRowHeight="12.75" x14ac:dyDescent="0.2"/>
  <cols>
    <col min="1" max="1" width="42.28515625" bestFit="1" customWidth="1"/>
    <col min="2" max="2" width="1.28515625" customWidth="1"/>
    <col min="3" max="3" width="16" bestFit="1" customWidth="1"/>
    <col min="4" max="4" width="1.28515625" customWidth="1"/>
    <col min="5" max="5" width="13.1406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4.5703125" bestFit="1" customWidth="1"/>
    <col min="12" max="12" width="1.28515625" customWidth="1"/>
    <col min="13" max="13" width="17.7109375" bestFit="1" customWidth="1"/>
    <col min="14" max="14" width="0.28515625" customWidth="1"/>
    <col min="15" max="15" width="11.7109375" bestFit="1" customWidth="1"/>
  </cols>
  <sheetData>
    <row r="1" spans="1:15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ht="14.45" customHeight="1" x14ac:dyDescent="0.2"/>
    <row r="5" spans="1:15" ht="14.45" customHeight="1" x14ac:dyDescent="0.2">
      <c r="A5" s="51" t="s">
        <v>284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4.45" customHeight="1" x14ac:dyDescent="0.2">
      <c r="A6" s="47" t="s">
        <v>188</v>
      </c>
      <c r="C6" s="47" t="s">
        <v>204</v>
      </c>
      <c r="D6" s="47"/>
      <c r="E6" s="47"/>
      <c r="F6" s="47"/>
      <c r="G6" s="47"/>
      <c r="I6" s="47" t="s">
        <v>205</v>
      </c>
      <c r="J6" s="47"/>
      <c r="K6" s="47"/>
      <c r="L6" s="47"/>
      <c r="M6" s="47"/>
    </row>
    <row r="7" spans="1:15" ht="29.1" customHeight="1" x14ac:dyDescent="0.2">
      <c r="A7" s="47"/>
      <c r="C7" s="19" t="s">
        <v>282</v>
      </c>
      <c r="D7" s="3"/>
      <c r="E7" s="19" t="s">
        <v>270</v>
      </c>
      <c r="F7" s="3"/>
      <c r="G7" s="19" t="s">
        <v>283</v>
      </c>
      <c r="I7" s="19" t="s">
        <v>282</v>
      </c>
      <c r="J7" s="3"/>
      <c r="K7" s="19" t="s">
        <v>270</v>
      </c>
      <c r="L7" s="3"/>
      <c r="M7" s="19" t="s">
        <v>283</v>
      </c>
    </row>
    <row r="8" spans="1:15" ht="21.75" customHeight="1" x14ac:dyDescent="0.2">
      <c r="A8" s="5" t="s">
        <v>319</v>
      </c>
      <c r="C8" s="6">
        <v>85795379132</v>
      </c>
      <c r="E8" s="6">
        <v>-100368533</v>
      </c>
      <c r="G8" s="6">
        <v>85895747665</v>
      </c>
      <c r="I8" s="6">
        <v>272774070960</v>
      </c>
      <c r="K8" s="6">
        <v>-259872151</v>
      </c>
      <c r="M8" s="6">
        <v>272514198809</v>
      </c>
      <c r="O8" s="24"/>
    </row>
    <row r="9" spans="1:15" ht="21.75" customHeight="1" x14ac:dyDescent="0.2">
      <c r="A9" s="8" t="s">
        <v>316</v>
      </c>
      <c r="C9" s="9">
        <v>82429419223</v>
      </c>
      <c r="E9" s="9">
        <v>66453282</v>
      </c>
      <c r="G9" s="9">
        <v>82362965941</v>
      </c>
      <c r="I9" s="9">
        <v>265619795051</v>
      </c>
      <c r="K9" s="9">
        <v>-474397108</v>
      </c>
      <c r="M9" s="9">
        <v>265145397943</v>
      </c>
      <c r="O9" s="24"/>
    </row>
    <row r="10" spans="1:15" ht="21.75" customHeight="1" x14ac:dyDescent="0.2">
      <c r="A10" s="8" t="s">
        <v>320</v>
      </c>
      <c r="C10" s="9">
        <v>65020547939</v>
      </c>
      <c r="E10" s="9">
        <v>30537620</v>
      </c>
      <c r="G10" s="9">
        <v>64990010319</v>
      </c>
      <c r="I10" s="9">
        <v>196146960857</v>
      </c>
      <c r="K10" s="9">
        <v>-366872512</v>
      </c>
      <c r="M10" s="9">
        <v>195780088345</v>
      </c>
      <c r="O10" s="24"/>
    </row>
    <row r="11" spans="1:15" ht="21.75" customHeight="1" x14ac:dyDescent="0.2">
      <c r="A11" s="8" t="s">
        <v>321</v>
      </c>
      <c r="C11" s="9">
        <v>80745686322</v>
      </c>
      <c r="E11" s="9">
        <v>76724780</v>
      </c>
      <c r="G11" s="9">
        <v>80668961542</v>
      </c>
      <c r="I11" s="9">
        <v>186486114163</v>
      </c>
      <c r="K11" s="9">
        <v>-409555305</v>
      </c>
      <c r="M11" s="9">
        <v>186076558858</v>
      </c>
      <c r="O11" s="24"/>
    </row>
    <row r="12" spans="1:15" ht="21.75" customHeight="1" x14ac:dyDescent="0.2">
      <c r="A12" s="8" t="s">
        <v>318</v>
      </c>
      <c r="C12" s="9">
        <v>60700806428</v>
      </c>
      <c r="E12" s="9">
        <v>17928494</v>
      </c>
      <c r="G12" s="9">
        <v>60682877934</v>
      </c>
      <c r="I12" s="9">
        <v>149557491006</v>
      </c>
      <c r="K12" s="9">
        <v>-258288912</v>
      </c>
      <c r="M12" s="9">
        <v>149299202094</v>
      </c>
      <c r="O12" s="24"/>
    </row>
    <row r="13" spans="1:15" ht="21.75" customHeight="1" x14ac:dyDescent="0.2">
      <c r="A13" s="8" t="s">
        <v>317</v>
      </c>
      <c r="C13" s="9">
        <v>23780821866</v>
      </c>
      <c r="E13" s="9">
        <v>71648164</v>
      </c>
      <c r="G13" s="9">
        <v>23709173702</v>
      </c>
      <c r="I13" s="9">
        <v>59971975992</v>
      </c>
      <c r="K13" s="9">
        <v>-153717195</v>
      </c>
      <c r="M13" s="9">
        <v>59818258797</v>
      </c>
      <c r="O13" s="24"/>
    </row>
    <row r="14" spans="1:15" ht="21.75" customHeight="1" x14ac:dyDescent="0.2">
      <c r="A14" s="8" t="s">
        <v>342</v>
      </c>
      <c r="C14" s="9">
        <v>0</v>
      </c>
      <c r="E14" s="9">
        <v>0</v>
      </c>
      <c r="G14" s="9">
        <v>0</v>
      </c>
      <c r="I14" s="9">
        <v>4367544638</v>
      </c>
      <c r="K14" s="9">
        <v>-4907680</v>
      </c>
      <c r="M14" s="9">
        <v>4362636958</v>
      </c>
      <c r="O14" s="24"/>
    </row>
    <row r="15" spans="1:15" ht="21.75" customHeight="1" x14ac:dyDescent="0.2">
      <c r="A15" s="8" t="s">
        <v>341</v>
      </c>
      <c r="C15" s="9">
        <v>259465753</v>
      </c>
      <c r="E15" s="9">
        <v>524703</v>
      </c>
      <c r="G15" s="9">
        <v>258941050</v>
      </c>
      <c r="I15" s="9">
        <v>778397259</v>
      </c>
      <c r="K15" s="9">
        <v>-2775846</v>
      </c>
      <c r="M15" s="9">
        <v>775621413</v>
      </c>
      <c r="O15" s="24"/>
    </row>
    <row r="16" spans="1:15" ht="21.75" customHeight="1" x14ac:dyDescent="0.2">
      <c r="A16" s="8" t="s">
        <v>343</v>
      </c>
      <c r="C16" s="9">
        <v>0</v>
      </c>
      <c r="E16" s="9">
        <v>0</v>
      </c>
      <c r="G16" s="9">
        <v>0</v>
      </c>
      <c r="I16" s="9">
        <v>362712329</v>
      </c>
      <c r="K16" s="9">
        <v>0</v>
      </c>
      <c r="M16" s="9">
        <v>362712329</v>
      </c>
      <c r="O16" s="24"/>
    </row>
    <row r="17" spans="1:15" ht="21.75" customHeight="1" x14ac:dyDescent="0.2">
      <c r="A17" s="8" t="s">
        <v>323</v>
      </c>
      <c r="C17" s="9">
        <v>0</v>
      </c>
      <c r="E17" s="9">
        <v>0</v>
      </c>
      <c r="G17" s="9">
        <v>0</v>
      </c>
      <c r="I17" s="9">
        <v>24083491</v>
      </c>
      <c r="K17" s="9">
        <v>0</v>
      </c>
      <c r="M17" s="9">
        <v>24083491</v>
      </c>
      <c r="O17" s="24"/>
    </row>
    <row r="18" spans="1:15" ht="21.75" customHeight="1" x14ac:dyDescent="0.2">
      <c r="A18" s="8" t="s">
        <v>326</v>
      </c>
      <c r="C18" s="9">
        <v>233929</v>
      </c>
      <c r="E18" s="9">
        <v>0</v>
      </c>
      <c r="G18" s="9">
        <v>233929</v>
      </c>
      <c r="I18" s="9">
        <v>4725636</v>
      </c>
      <c r="K18" s="9">
        <v>0</v>
      </c>
      <c r="M18" s="9">
        <v>4725636</v>
      </c>
      <c r="O18" s="24"/>
    </row>
    <row r="19" spans="1:15" ht="21.75" customHeight="1" x14ac:dyDescent="0.2">
      <c r="A19" s="8" t="s">
        <v>325</v>
      </c>
      <c r="C19" s="9">
        <v>1097636</v>
      </c>
      <c r="E19" s="9">
        <v>0</v>
      </c>
      <c r="G19" s="9">
        <v>1097636</v>
      </c>
      <c r="I19" s="9">
        <v>4297768</v>
      </c>
      <c r="K19" s="9">
        <v>0</v>
      </c>
      <c r="M19" s="9">
        <v>4297768</v>
      </c>
      <c r="O19" s="24"/>
    </row>
    <row r="20" spans="1:15" ht="21.75" customHeight="1" x14ac:dyDescent="0.2">
      <c r="A20" s="8" t="s">
        <v>322</v>
      </c>
      <c r="C20" s="9">
        <v>1539550</v>
      </c>
      <c r="E20" s="9">
        <v>0</v>
      </c>
      <c r="G20" s="9">
        <v>1539550</v>
      </c>
      <c r="I20" s="9">
        <v>3079100</v>
      </c>
      <c r="K20" s="9">
        <v>0</v>
      </c>
      <c r="M20" s="9">
        <v>3079100</v>
      </c>
      <c r="O20" s="24"/>
    </row>
    <row r="21" spans="1:15" ht="21.75" customHeight="1" x14ac:dyDescent="0.2">
      <c r="A21" s="8" t="s">
        <v>327</v>
      </c>
      <c r="C21" s="9">
        <v>338959</v>
      </c>
      <c r="E21" s="9">
        <v>0</v>
      </c>
      <c r="G21" s="9">
        <v>338959</v>
      </c>
      <c r="I21" s="9">
        <v>1001892</v>
      </c>
      <c r="K21" s="9">
        <v>0</v>
      </c>
      <c r="M21" s="9">
        <v>1001892</v>
      </c>
      <c r="O21" s="24"/>
    </row>
    <row r="22" spans="1:15" ht="21.75" customHeight="1" x14ac:dyDescent="0.2">
      <c r="A22" s="8" t="s">
        <v>329</v>
      </c>
      <c r="C22" s="9">
        <v>6407</v>
      </c>
      <c r="E22" s="9">
        <v>0</v>
      </c>
      <c r="G22" s="9">
        <v>6407</v>
      </c>
      <c r="I22" s="9">
        <v>587917</v>
      </c>
      <c r="K22" s="9">
        <v>0</v>
      </c>
      <c r="M22" s="9">
        <v>587917</v>
      </c>
      <c r="O22" s="24"/>
    </row>
    <row r="23" spans="1:15" ht="21.75" customHeight="1" x14ac:dyDescent="0.2">
      <c r="A23" s="8" t="s">
        <v>325</v>
      </c>
      <c r="C23" s="9">
        <v>17050</v>
      </c>
      <c r="E23" s="9">
        <v>0</v>
      </c>
      <c r="G23" s="9">
        <v>17050</v>
      </c>
      <c r="I23" s="9">
        <v>161893</v>
      </c>
      <c r="K23" s="9">
        <v>0</v>
      </c>
      <c r="M23" s="9">
        <v>161893</v>
      </c>
      <c r="O23" s="24"/>
    </row>
    <row r="24" spans="1:15" ht="21.75" customHeight="1" x14ac:dyDescent="0.2">
      <c r="A24" s="8" t="s">
        <v>330</v>
      </c>
      <c r="C24" s="9">
        <v>16851</v>
      </c>
      <c r="E24" s="9">
        <v>0</v>
      </c>
      <c r="G24" s="9">
        <v>16851</v>
      </c>
      <c r="I24" s="9">
        <v>113742</v>
      </c>
      <c r="K24" s="9">
        <v>0</v>
      </c>
      <c r="M24" s="9">
        <v>113742</v>
      </c>
      <c r="O24" s="24"/>
    </row>
    <row r="25" spans="1:15" ht="21.75" customHeight="1" x14ac:dyDescent="0.2">
      <c r="A25" s="8" t="s">
        <v>332</v>
      </c>
      <c r="C25" s="9">
        <v>4682</v>
      </c>
      <c r="E25" s="9">
        <v>0</v>
      </c>
      <c r="G25" s="9">
        <v>4682</v>
      </c>
      <c r="I25" s="9">
        <v>63475</v>
      </c>
      <c r="K25" s="9">
        <v>0</v>
      </c>
      <c r="M25" s="9">
        <v>63475</v>
      </c>
      <c r="O25" s="24"/>
    </row>
    <row r="26" spans="1:15" ht="21.75" customHeight="1" x14ac:dyDescent="0.2">
      <c r="A26" s="8" t="s">
        <v>328</v>
      </c>
      <c r="C26" s="9">
        <v>21990</v>
      </c>
      <c r="E26" s="9">
        <v>0</v>
      </c>
      <c r="G26" s="9">
        <v>21990</v>
      </c>
      <c r="I26" s="9">
        <v>50381</v>
      </c>
      <c r="K26" s="9">
        <v>0</v>
      </c>
      <c r="M26" s="9">
        <v>50381</v>
      </c>
      <c r="O26" s="24"/>
    </row>
    <row r="27" spans="1:15" ht="21.75" customHeight="1" x14ac:dyDescent="0.2">
      <c r="A27" s="8" t="s">
        <v>331</v>
      </c>
      <c r="C27" s="9">
        <v>22997</v>
      </c>
      <c r="E27" s="9">
        <v>0</v>
      </c>
      <c r="G27" s="9">
        <v>22997</v>
      </c>
      <c r="I27" s="9">
        <v>50339</v>
      </c>
      <c r="K27" s="9">
        <v>0</v>
      </c>
      <c r="M27" s="9">
        <v>50339</v>
      </c>
      <c r="O27" s="24"/>
    </row>
    <row r="28" spans="1:15" ht="21.75" customHeight="1" x14ac:dyDescent="0.2">
      <c r="A28" s="11" t="s">
        <v>324</v>
      </c>
      <c r="C28" s="13">
        <v>0</v>
      </c>
      <c r="E28" s="13">
        <v>0</v>
      </c>
      <c r="G28" s="13">
        <v>0</v>
      </c>
      <c r="I28" s="13">
        <v>11421</v>
      </c>
      <c r="K28" s="13">
        <v>0</v>
      </c>
      <c r="M28" s="13">
        <v>11421</v>
      </c>
      <c r="O28" s="24"/>
    </row>
    <row r="29" spans="1:15" ht="21.75" customHeight="1" x14ac:dyDescent="0.2">
      <c r="A29" s="15" t="s">
        <v>28</v>
      </c>
      <c r="C29" s="16">
        <v>398735426714</v>
      </c>
      <c r="E29" s="16">
        <v>163448510</v>
      </c>
      <c r="G29" s="16">
        <v>398571978204</v>
      </c>
      <c r="I29" s="16">
        <v>1136103289310</v>
      </c>
      <c r="K29" s="16">
        <f>SUM(K8:K28)</f>
        <v>-1930386709</v>
      </c>
      <c r="M29" s="16">
        <v>1134172902601</v>
      </c>
    </row>
    <row r="32" spans="1:15" x14ac:dyDescent="0.2">
      <c r="C32" s="24"/>
      <c r="I32" s="24"/>
      <c r="M32" s="24"/>
    </row>
    <row r="33" spans="9:13" x14ac:dyDescent="0.2">
      <c r="I33" s="24"/>
      <c r="K33" s="24"/>
      <c r="M33" s="24"/>
    </row>
  </sheetData>
  <sortState xmlns:xlrd2="http://schemas.microsoft.com/office/spreadsheetml/2017/richdata2" ref="A8:M28">
    <sortCondition descending="1" ref="M8:M28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R39"/>
  <sheetViews>
    <sheetView rightToLeft="1" topLeftCell="A27" workbookViewId="0">
      <selection activeCell="I34" sqref="I34:V40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9.8554687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9.2851562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51" t="s">
        <v>285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A6" s="47" t="s">
        <v>188</v>
      </c>
      <c r="C6" s="47" t="s">
        <v>204</v>
      </c>
      <c r="D6" s="47"/>
      <c r="E6" s="47"/>
      <c r="F6" s="47"/>
      <c r="G6" s="47"/>
      <c r="H6" s="47"/>
      <c r="I6" s="47"/>
      <c r="K6" s="47" t="s">
        <v>205</v>
      </c>
      <c r="L6" s="47"/>
      <c r="M6" s="47"/>
      <c r="N6" s="47"/>
      <c r="O6" s="47"/>
      <c r="P6" s="47"/>
      <c r="Q6" s="47"/>
      <c r="R6" s="47"/>
    </row>
    <row r="7" spans="1:18" ht="48.75" customHeight="1" x14ac:dyDescent="0.2">
      <c r="A7" s="47"/>
      <c r="C7" s="19" t="s">
        <v>13</v>
      </c>
      <c r="D7" s="3"/>
      <c r="E7" s="19" t="s">
        <v>286</v>
      </c>
      <c r="F7" s="3"/>
      <c r="G7" s="19" t="s">
        <v>287</v>
      </c>
      <c r="H7" s="3"/>
      <c r="I7" s="19" t="s">
        <v>288</v>
      </c>
      <c r="K7" s="19" t="s">
        <v>13</v>
      </c>
      <c r="L7" s="3"/>
      <c r="M7" s="19" t="s">
        <v>286</v>
      </c>
      <c r="N7" s="3"/>
      <c r="O7" s="19" t="s">
        <v>287</v>
      </c>
      <c r="P7" s="3"/>
      <c r="Q7" s="54" t="s">
        <v>288</v>
      </c>
      <c r="R7" s="54"/>
    </row>
    <row r="8" spans="1:18" ht="21.75" customHeight="1" x14ac:dyDescent="0.2">
      <c r="A8" s="5" t="s">
        <v>21</v>
      </c>
      <c r="C8" s="6">
        <v>83390</v>
      </c>
      <c r="E8" s="6">
        <v>2493945136</v>
      </c>
      <c r="G8" s="6">
        <v>1552601431</v>
      </c>
      <c r="I8" s="6">
        <v>941343705</v>
      </c>
      <c r="K8" s="6">
        <v>670338</v>
      </c>
      <c r="M8" s="6">
        <v>19140708229</v>
      </c>
      <c r="O8" s="6">
        <v>12480725929</v>
      </c>
      <c r="Q8" s="49">
        <v>6659982300</v>
      </c>
      <c r="R8" s="49"/>
    </row>
    <row r="9" spans="1:18" ht="21.75" customHeight="1" x14ac:dyDescent="0.2">
      <c r="A9" s="8" t="s">
        <v>55</v>
      </c>
      <c r="C9" s="9">
        <v>2000000</v>
      </c>
      <c r="E9" s="9">
        <v>20126445864</v>
      </c>
      <c r="G9" s="9">
        <v>20023200000</v>
      </c>
      <c r="I9" s="9">
        <v>103245864</v>
      </c>
      <c r="K9" s="9">
        <v>2000000</v>
      </c>
      <c r="M9" s="9">
        <v>20126445864</v>
      </c>
      <c r="O9" s="9">
        <v>20023200000</v>
      </c>
      <c r="Q9" s="43">
        <v>103245864</v>
      </c>
      <c r="R9" s="43"/>
    </row>
    <row r="10" spans="1:18" ht="21.75" customHeight="1" x14ac:dyDescent="0.2">
      <c r="A10" s="8" t="s">
        <v>57</v>
      </c>
      <c r="C10" s="9">
        <v>0</v>
      </c>
      <c r="E10" s="9">
        <v>0</v>
      </c>
      <c r="G10" s="9">
        <v>0</v>
      </c>
      <c r="I10" s="9">
        <v>0</v>
      </c>
      <c r="K10" s="9">
        <v>15820000</v>
      </c>
      <c r="M10" s="9">
        <v>360312997800</v>
      </c>
      <c r="O10" s="9">
        <v>354693417400</v>
      </c>
      <c r="Q10" s="43">
        <v>5619580400</v>
      </c>
      <c r="R10" s="43"/>
    </row>
    <row r="11" spans="1:18" ht="21.75" customHeight="1" x14ac:dyDescent="0.2">
      <c r="A11" s="8" t="s">
        <v>60</v>
      </c>
      <c r="C11" s="9">
        <v>0</v>
      </c>
      <c r="E11" s="9">
        <v>0</v>
      </c>
      <c r="G11" s="9">
        <v>0</v>
      </c>
      <c r="I11" s="9">
        <v>0</v>
      </c>
      <c r="K11" s="9">
        <v>150000</v>
      </c>
      <c r="M11" s="9">
        <v>3388667180</v>
      </c>
      <c r="O11" s="9">
        <v>2966473123</v>
      </c>
      <c r="Q11" s="43">
        <v>422194057</v>
      </c>
      <c r="R11" s="43"/>
    </row>
    <row r="12" spans="1:18" ht="21.75" customHeight="1" x14ac:dyDescent="0.2">
      <c r="A12" s="8" t="s">
        <v>24</v>
      </c>
      <c r="C12" s="9">
        <v>0</v>
      </c>
      <c r="E12" s="9">
        <v>0</v>
      </c>
      <c r="G12" s="9">
        <v>0</v>
      </c>
      <c r="I12" s="9">
        <v>0</v>
      </c>
      <c r="K12" s="9">
        <v>500000</v>
      </c>
      <c r="M12" s="9">
        <v>1659229649</v>
      </c>
      <c r="O12" s="9">
        <v>1501015510</v>
      </c>
      <c r="Q12" s="43">
        <v>158214139</v>
      </c>
      <c r="R12" s="43"/>
    </row>
    <row r="13" spans="1:18" ht="21.75" customHeight="1" x14ac:dyDescent="0.2">
      <c r="A13" s="8" t="s">
        <v>62</v>
      </c>
      <c r="C13" s="9">
        <v>0</v>
      </c>
      <c r="E13" s="9">
        <v>0</v>
      </c>
      <c r="G13" s="9">
        <v>0</v>
      </c>
      <c r="I13" s="9">
        <v>0</v>
      </c>
      <c r="K13" s="9">
        <v>400000</v>
      </c>
      <c r="M13" s="9">
        <v>6194635165</v>
      </c>
      <c r="O13" s="9">
        <v>5333658749</v>
      </c>
      <c r="Q13" s="43">
        <v>860976416</v>
      </c>
      <c r="R13" s="43"/>
    </row>
    <row r="14" spans="1:18" ht="21.75" customHeight="1" x14ac:dyDescent="0.2">
      <c r="A14" s="8" t="s">
        <v>218</v>
      </c>
      <c r="C14" s="9">
        <v>0</v>
      </c>
      <c r="E14" s="9">
        <v>0</v>
      </c>
      <c r="G14" s="9">
        <v>0</v>
      </c>
      <c r="I14" s="9">
        <v>0</v>
      </c>
      <c r="K14" s="9">
        <v>300000</v>
      </c>
      <c r="M14" s="9">
        <v>6502499849</v>
      </c>
      <c r="O14" s="9">
        <v>5179641862</v>
      </c>
      <c r="Q14" s="43">
        <v>1322857987</v>
      </c>
      <c r="R14" s="43"/>
    </row>
    <row r="15" spans="1:18" ht="21.75" customHeight="1" x14ac:dyDescent="0.2">
      <c r="A15" s="8" t="s">
        <v>61</v>
      </c>
      <c r="C15" s="9">
        <v>0</v>
      </c>
      <c r="E15" s="9">
        <v>0</v>
      </c>
      <c r="G15" s="9">
        <v>0</v>
      </c>
      <c r="I15" s="9">
        <v>0</v>
      </c>
      <c r="K15" s="9">
        <v>20</v>
      </c>
      <c r="M15" s="9">
        <v>279272</v>
      </c>
      <c r="O15" s="9">
        <v>240894</v>
      </c>
      <c r="Q15" s="43">
        <v>38378</v>
      </c>
      <c r="R15" s="43"/>
    </row>
    <row r="16" spans="1:18" ht="21.75" customHeight="1" x14ac:dyDescent="0.2">
      <c r="A16" s="8" t="s">
        <v>53</v>
      </c>
      <c r="C16" s="9">
        <v>0</v>
      </c>
      <c r="E16" s="9">
        <v>0</v>
      </c>
      <c r="G16" s="9">
        <v>0</v>
      </c>
      <c r="I16" s="9">
        <v>0</v>
      </c>
      <c r="K16" s="9">
        <v>2104676</v>
      </c>
      <c r="M16" s="9">
        <v>48526707499</v>
      </c>
      <c r="O16" s="9">
        <v>39346204732</v>
      </c>
      <c r="Q16" s="43">
        <v>9180502767</v>
      </c>
      <c r="R16" s="43"/>
    </row>
    <row r="17" spans="1:18" ht="21.75" customHeight="1" x14ac:dyDescent="0.2">
      <c r="A17" s="8" t="s">
        <v>27</v>
      </c>
      <c r="C17" s="9">
        <v>0</v>
      </c>
      <c r="E17" s="9">
        <v>0</v>
      </c>
      <c r="G17" s="9">
        <v>0</v>
      </c>
      <c r="I17" s="9">
        <v>0</v>
      </c>
      <c r="K17" s="9">
        <v>9942307</v>
      </c>
      <c r="M17" s="9">
        <v>85123044979</v>
      </c>
      <c r="O17" s="9">
        <v>81090617223</v>
      </c>
      <c r="Q17" s="43">
        <v>4032427756</v>
      </c>
      <c r="R17" s="43"/>
    </row>
    <row r="18" spans="1:18" ht="21.75" customHeight="1" x14ac:dyDescent="0.2">
      <c r="A18" s="8" t="s">
        <v>56</v>
      </c>
      <c r="C18" s="9">
        <v>0</v>
      </c>
      <c r="E18" s="9">
        <v>0</v>
      </c>
      <c r="G18" s="9">
        <v>0</v>
      </c>
      <c r="I18" s="9">
        <v>0</v>
      </c>
      <c r="K18" s="9">
        <v>500000</v>
      </c>
      <c r="M18" s="9">
        <v>11325215968</v>
      </c>
      <c r="O18" s="9">
        <v>9302467825</v>
      </c>
      <c r="Q18" s="43">
        <v>2022748143</v>
      </c>
      <c r="R18" s="43"/>
    </row>
    <row r="19" spans="1:18" ht="21.75" customHeight="1" x14ac:dyDescent="0.2">
      <c r="A19" s="8" t="s">
        <v>210</v>
      </c>
      <c r="C19" s="9">
        <v>0</v>
      </c>
      <c r="E19" s="9">
        <v>0</v>
      </c>
      <c r="G19" s="9">
        <v>0</v>
      </c>
      <c r="I19" s="9">
        <v>0</v>
      </c>
      <c r="K19" s="9">
        <v>9332487</v>
      </c>
      <c r="M19" s="9">
        <v>34339483315</v>
      </c>
      <c r="O19" s="9">
        <v>22014223000</v>
      </c>
      <c r="Q19" s="43">
        <v>12325260315</v>
      </c>
      <c r="R19" s="43"/>
    </row>
    <row r="20" spans="1:18" ht="21.75" customHeight="1" x14ac:dyDescent="0.2">
      <c r="A20" s="8" t="s">
        <v>211</v>
      </c>
      <c r="C20" s="9">
        <v>0</v>
      </c>
      <c r="E20" s="9">
        <v>0</v>
      </c>
      <c r="G20" s="9">
        <v>0</v>
      </c>
      <c r="I20" s="9">
        <v>0</v>
      </c>
      <c r="K20" s="9">
        <v>7498592</v>
      </c>
      <c r="M20" s="9">
        <v>19327475129</v>
      </c>
      <c r="O20" s="9">
        <v>16122948741</v>
      </c>
      <c r="Q20" s="43">
        <v>3204526388</v>
      </c>
      <c r="R20" s="43"/>
    </row>
    <row r="21" spans="1:18" ht="21.75" customHeight="1" x14ac:dyDescent="0.2">
      <c r="A21" s="8" t="s">
        <v>212</v>
      </c>
      <c r="C21" s="9">
        <v>0</v>
      </c>
      <c r="E21" s="9">
        <v>0</v>
      </c>
      <c r="G21" s="9">
        <v>0</v>
      </c>
      <c r="I21" s="9">
        <v>0</v>
      </c>
      <c r="K21" s="9">
        <v>4400000</v>
      </c>
      <c r="M21" s="9">
        <v>2869225980</v>
      </c>
      <c r="O21" s="9">
        <v>2815009850</v>
      </c>
      <c r="Q21" s="43">
        <v>54216130</v>
      </c>
      <c r="R21" s="43"/>
    </row>
    <row r="22" spans="1:18" ht="21.75" customHeight="1" x14ac:dyDescent="0.2">
      <c r="A22" s="8" t="s">
        <v>52</v>
      </c>
      <c r="C22" s="9">
        <v>0</v>
      </c>
      <c r="E22" s="9">
        <v>0</v>
      </c>
      <c r="G22" s="9">
        <v>0</v>
      </c>
      <c r="I22" s="9">
        <v>0</v>
      </c>
      <c r="K22" s="9">
        <v>38300000</v>
      </c>
      <c r="M22" s="9">
        <v>500618534000</v>
      </c>
      <c r="O22" s="9">
        <v>486784615624</v>
      </c>
      <c r="Q22" s="43">
        <v>13833918376</v>
      </c>
      <c r="R22" s="43"/>
    </row>
    <row r="23" spans="1:18" ht="21.75" customHeight="1" x14ac:dyDescent="0.2">
      <c r="A23" s="8" t="s">
        <v>25</v>
      </c>
      <c r="C23" s="9">
        <v>0</v>
      </c>
      <c r="E23" s="9">
        <v>0</v>
      </c>
      <c r="G23" s="9">
        <v>0</v>
      </c>
      <c r="I23" s="9">
        <v>0</v>
      </c>
      <c r="K23" s="9">
        <v>1</v>
      </c>
      <c r="M23" s="9">
        <v>1</v>
      </c>
      <c r="O23" s="9">
        <v>3927</v>
      </c>
      <c r="Q23" s="43">
        <v>-3926</v>
      </c>
      <c r="R23" s="43"/>
    </row>
    <row r="24" spans="1:18" ht="21.75" customHeight="1" x14ac:dyDescent="0.2">
      <c r="A24" s="8" t="s">
        <v>59</v>
      </c>
      <c r="C24" s="9">
        <v>0</v>
      </c>
      <c r="E24" s="9">
        <v>0</v>
      </c>
      <c r="G24" s="9">
        <v>0</v>
      </c>
      <c r="I24" s="9">
        <v>0</v>
      </c>
      <c r="K24" s="9">
        <v>1906272</v>
      </c>
      <c r="M24" s="9">
        <v>64296591110</v>
      </c>
      <c r="O24" s="9">
        <v>70182771596</v>
      </c>
      <c r="Q24" s="43">
        <v>-5886180486</v>
      </c>
      <c r="R24" s="43"/>
    </row>
    <row r="25" spans="1:18" ht="21.75" customHeight="1" x14ac:dyDescent="0.2">
      <c r="A25" s="8" t="s">
        <v>19</v>
      </c>
      <c r="C25" s="9">
        <v>0</v>
      </c>
      <c r="E25" s="9">
        <v>0</v>
      </c>
      <c r="G25" s="9">
        <v>0</v>
      </c>
      <c r="I25" s="9">
        <v>0</v>
      </c>
      <c r="K25" s="9">
        <v>3700000</v>
      </c>
      <c r="M25" s="9">
        <v>10346933976</v>
      </c>
      <c r="O25" s="9">
        <v>7194138658</v>
      </c>
      <c r="Q25" s="43">
        <v>3152795318</v>
      </c>
      <c r="R25" s="43"/>
    </row>
    <row r="26" spans="1:18" ht="21.75" customHeight="1" x14ac:dyDescent="0.2">
      <c r="A26" s="8" t="s">
        <v>219</v>
      </c>
      <c r="C26" s="9">
        <v>0</v>
      </c>
      <c r="E26" s="9">
        <v>0</v>
      </c>
      <c r="G26" s="9">
        <v>0</v>
      </c>
      <c r="I26" s="9">
        <v>0</v>
      </c>
      <c r="K26" s="9">
        <v>1000000</v>
      </c>
      <c r="M26" s="9">
        <v>13783612511</v>
      </c>
      <c r="O26" s="9">
        <v>13025091595</v>
      </c>
      <c r="Q26" s="43">
        <v>758520916</v>
      </c>
      <c r="R26" s="43"/>
    </row>
    <row r="27" spans="1:18" ht="21.75" customHeight="1" x14ac:dyDescent="0.2">
      <c r="A27" s="8" t="s">
        <v>213</v>
      </c>
      <c r="C27" s="9">
        <v>0</v>
      </c>
      <c r="E27" s="9">
        <v>0</v>
      </c>
      <c r="G27" s="9">
        <v>0</v>
      </c>
      <c r="I27" s="9">
        <v>0</v>
      </c>
      <c r="K27" s="9">
        <v>4893296</v>
      </c>
      <c r="M27" s="9">
        <v>31254406709</v>
      </c>
      <c r="O27" s="9">
        <v>32006310248</v>
      </c>
      <c r="Q27" s="43">
        <v>-751903539</v>
      </c>
      <c r="R27" s="43"/>
    </row>
    <row r="28" spans="1:18" ht="21.75" customHeight="1" x14ac:dyDescent="0.2">
      <c r="A28" s="8" t="s">
        <v>51</v>
      </c>
      <c r="C28" s="9">
        <v>0</v>
      </c>
      <c r="E28" s="9">
        <v>0</v>
      </c>
      <c r="G28" s="9">
        <v>0</v>
      </c>
      <c r="I28" s="9">
        <v>0</v>
      </c>
      <c r="K28" s="9">
        <v>650307</v>
      </c>
      <c r="M28" s="9">
        <v>120906447298</v>
      </c>
      <c r="O28" s="9">
        <v>111740914313</v>
      </c>
      <c r="Q28" s="43">
        <v>9165532985</v>
      </c>
      <c r="R28" s="43"/>
    </row>
    <row r="29" spans="1:18" ht="21.75" customHeight="1" x14ac:dyDescent="0.2">
      <c r="A29" s="8" t="s">
        <v>214</v>
      </c>
      <c r="C29" s="9">
        <v>0</v>
      </c>
      <c r="E29" s="9">
        <v>0</v>
      </c>
      <c r="G29" s="9">
        <v>0</v>
      </c>
      <c r="I29" s="9">
        <v>0</v>
      </c>
      <c r="K29" s="9">
        <v>1500000</v>
      </c>
      <c r="M29" s="9">
        <v>4698711904</v>
      </c>
      <c r="O29" s="9">
        <v>4291313850</v>
      </c>
      <c r="Q29" s="43">
        <v>407398054</v>
      </c>
      <c r="R29" s="43"/>
    </row>
    <row r="30" spans="1:18" ht="21.75" customHeight="1" x14ac:dyDescent="0.2">
      <c r="A30" s="8" t="s">
        <v>50</v>
      </c>
      <c r="C30" s="9">
        <v>0</v>
      </c>
      <c r="E30" s="9">
        <v>0</v>
      </c>
      <c r="G30" s="9">
        <v>0</v>
      </c>
      <c r="I30" s="9">
        <v>0</v>
      </c>
      <c r="K30" s="9">
        <v>53086000</v>
      </c>
      <c r="M30" s="9">
        <v>800654200060</v>
      </c>
      <c r="O30" s="9">
        <v>788166771398</v>
      </c>
      <c r="Q30" s="43">
        <v>12487428662</v>
      </c>
      <c r="R30" s="43"/>
    </row>
    <row r="31" spans="1:18" ht="21.75" customHeight="1" x14ac:dyDescent="0.2">
      <c r="A31" s="11" t="s">
        <v>227</v>
      </c>
      <c r="C31" s="13">
        <v>534500</v>
      </c>
      <c r="E31" s="13">
        <v>534500000000</v>
      </c>
      <c r="G31" s="13">
        <v>497336921341</v>
      </c>
      <c r="I31" s="13">
        <v>37163078659</v>
      </c>
      <c r="K31" s="13">
        <v>534500</v>
      </c>
      <c r="M31" s="13">
        <v>534500000000</v>
      </c>
      <c r="O31" s="13">
        <v>497336921341</v>
      </c>
      <c r="Q31" s="44">
        <v>37163078659</v>
      </c>
      <c r="R31" s="44"/>
    </row>
    <row r="32" spans="1:18" ht="21.75" customHeight="1" x14ac:dyDescent="0.2">
      <c r="A32" s="15" t="s">
        <v>28</v>
      </c>
      <c r="C32" s="16">
        <f>SUM(C8:C31)</f>
        <v>2617890</v>
      </c>
      <c r="E32" s="16">
        <f>SUM(E8:E31)</f>
        <v>557120391000</v>
      </c>
      <c r="G32" s="16">
        <f>SUM(G8:G31)</f>
        <v>518912722772</v>
      </c>
      <c r="I32" s="16">
        <f>SUM(I8:I31)</f>
        <v>38207668228</v>
      </c>
      <c r="K32" s="16">
        <f>SUM(K8:K31)</f>
        <v>159188796</v>
      </c>
      <c r="M32" s="16">
        <f>SUM(M8:M31)</f>
        <v>2699896053447</v>
      </c>
      <c r="O32" s="16">
        <f>SUM(O8:O31)</f>
        <v>2583598697388</v>
      </c>
      <c r="Q32" s="53">
        <f>SUM(Q8:R31)</f>
        <v>116297356059</v>
      </c>
      <c r="R32" s="53"/>
    </row>
    <row r="33" spans="9:17" ht="13.5" thickTop="1" x14ac:dyDescent="0.2"/>
    <row r="34" spans="9:17" x14ac:dyDescent="0.2">
      <c r="I34" s="24"/>
      <c r="Q34" s="30"/>
    </row>
    <row r="35" spans="9:17" x14ac:dyDescent="0.2">
      <c r="Q35" s="24"/>
    </row>
    <row r="37" spans="9:17" x14ac:dyDescent="0.2">
      <c r="Q37" s="24"/>
    </row>
    <row r="38" spans="9:17" x14ac:dyDescent="0.2">
      <c r="Q38" s="24"/>
    </row>
    <row r="39" spans="9:17" x14ac:dyDescent="0.2">
      <c r="Q39" s="24"/>
    </row>
  </sheetData>
  <mergeCells count="3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22"/>
  <sheetViews>
    <sheetView rightToLeft="1" workbookViewId="0">
      <selection activeCell="R23" sqref="R2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8" bestFit="1" customWidth="1"/>
    <col min="17" max="17" width="1.28515625" customWidth="1"/>
    <col min="18" max="18" width="13.7109375" bestFit="1" customWidth="1"/>
    <col min="19" max="19" width="1.28515625" customWidth="1"/>
    <col min="20" max="20" width="10.85546875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9.28515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4.45" customHeight="1" x14ac:dyDescent="0.2">
      <c r="A4" s="1" t="s">
        <v>3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ht="14.45" customHeight="1" x14ac:dyDescent="0.2">
      <c r="A5" s="51" t="s">
        <v>5</v>
      </c>
      <c r="B5" s="51"/>
      <c r="C5" s="51" t="s">
        <v>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ht="14.45" customHeight="1" x14ac:dyDescent="0.2">
      <c r="F6" s="47" t="s">
        <v>7</v>
      </c>
      <c r="G6" s="47"/>
      <c r="H6" s="47"/>
      <c r="I6" s="47"/>
      <c r="J6" s="47"/>
      <c r="L6" s="47" t="s">
        <v>8</v>
      </c>
      <c r="M6" s="47"/>
      <c r="N6" s="47"/>
      <c r="O6" s="47"/>
      <c r="P6" s="47"/>
      <c r="Q6" s="47"/>
      <c r="R6" s="47"/>
      <c r="T6" s="47" t="s">
        <v>9</v>
      </c>
      <c r="U6" s="47"/>
      <c r="V6" s="47"/>
      <c r="W6" s="47"/>
      <c r="X6" s="47"/>
      <c r="Y6" s="47"/>
      <c r="Z6" s="47"/>
      <c r="AA6" s="47"/>
      <c r="AB6" s="47"/>
    </row>
    <row r="7" spans="1:28" ht="14.45" customHeight="1" x14ac:dyDescent="0.2">
      <c r="F7" s="3"/>
      <c r="G7" s="3"/>
      <c r="H7" s="3"/>
      <c r="I7" s="3"/>
      <c r="J7" s="3"/>
      <c r="L7" s="50" t="s">
        <v>10</v>
      </c>
      <c r="M7" s="50"/>
      <c r="N7" s="50"/>
      <c r="O7" s="3"/>
      <c r="P7" s="50" t="s">
        <v>11</v>
      </c>
      <c r="Q7" s="50"/>
      <c r="R7" s="5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7" t="s">
        <v>12</v>
      </c>
      <c r="B8" s="47"/>
      <c r="C8" s="47"/>
      <c r="E8" s="47" t="s">
        <v>13</v>
      </c>
      <c r="F8" s="4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8" t="s">
        <v>19</v>
      </c>
      <c r="B9" s="48"/>
      <c r="C9" s="48"/>
      <c r="E9" s="49">
        <v>7000000</v>
      </c>
      <c r="F9" s="49"/>
      <c r="H9" s="6">
        <v>10958945451</v>
      </c>
      <c r="J9" s="6">
        <v>21007258650</v>
      </c>
      <c r="L9" s="6">
        <v>0</v>
      </c>
      <c r="N9" s="6">
        <v>0</v>
      </c>
      <c r="P9" s="6">
        <v>0</v>
      </c>
      <c r="R9" s="6">
        <v>0</v>
      </c>
      <c r="T9" s="6">
        <v>7000000</v>
      </c>
      <c r="V9" s="6">
        <v>2851</v>
      </c>
      <c r="X9" s="6">
        <v>10958945451</v>
      </c>
      <c r="Z9" s="6">
        <v>19838255850</v>
      </c>
      <c r="AB9" s="7">
        <v>0.05</v>
      </c>
    </row>
    <row r="10" spans="1:28" ht="21.75" customHeight="1" x14ac:dyDescent="0.2">
      <c r="A10" s="46" t="s">
        <v>20</v>
      </c>
      <c r="B10" s="46"/>
      <c r="C10" s="46"/>
      <c r="E10" s="43">
        <v>2000000</v>
      </c>
      <c r="F10" s="43"/>
      <c r="H10" s="9">
        <v>21379822021</v>
      </c>
      <c r="J10" s="9">
        <v>21034098000</v>
      </c>
      <c r="L10" s="9">
        <v>0</v>
      </c>
      <c r="N10" s="9">
        <v>0</v>
      </c>
      <c r="P10" s="9">
        <v>0</v>
      </c>
      <c r="R10" s="9">
        <v>0</v>
      </c>
      <c r="T10" s="9">
        <v>2000000</v>
      </c>
      <c r="V10" s="9">
        <v>10660</v>
      </c>
      <c r="X10" s="9">
        <v>21379822021</v>
      </c>
      <c r="Z10" s="9">
        <v>21193146000</v>
      </c>
      <c r="AB10" s="10">
        <v>0.06</v>
      </c>
    </row>
    <row r="11" spans="1:28" ht="21.75" customHeight="1" x14ac:dyDescent="0.2">
      <c r="A11" s="46" t="s">
        <v>21</v>
      </c>
      <c r="B11" s="46"/>
      <c r="C11" s="46"/>
      <c r="E11" s="43">
        <v>1833390</v>
      </c>
      <c r="F11" s="43"/>
      <c r="H11" s="9">
        <v>31265502880</v>
      </c>
      <c r="J11" s="9">
        <v>51576221624.849998</v>
      </c>
      <c r="L11" s="9">
        <v>0</v>
      </c>
      <c r="N11" s="9">
        <v>0</v>
      </c>
      <c r="P11" s="9">
        <v>-83390</v>
      </c>
      <c r="R11" s="9">
        <v>2493945136</v>
      </c>
      <c r="T11" s="9">
        <v>1750000</v>
      </c>
      <c r="V11" s="9">
        <v>31100</v>
      </c>
      <c r="X11" s="9">
        <v>29843421223</v>
      </c>
      <c r="Z11" s="9">
        <v>54101171250</v>
      </c>
      <c r="AB11" s="10">
        <v>0.14000000000000001</v>
      </c>
    </row>
    <row r="12" spans="1:28" ht="21.75" customHeight="1" x14ac:dyDescent="0.2">
      <c r="A12" s="46" t="s">
        <v>22</v>
      </c>
      <c r="B12" s="46"/>
      <c r="C12" s="46"/>
      <c r="E12" s="43">
        <v>342884</v>
      </c>
      <c r="F12" s="43"/>
      <c r="H12" s="9">
        <v>1156075728</v>
      </c>
      <c r="J12" s="9">
        <v>1734895146.618</v>
      </c>
      <c r="L12" s="9">
        <v>0</v>
      </c>
      <c r="N12" s="9">
        <v>0</v>
      </c>
      <c r="P12" s="9">
        <v>0</v>
      </c>
      <c r="R12" s="9">
        <v>0</v>
      </c>
      <c r="T12" s="9">
        <v>342884</v>
      </c>
      <c r="V12" s="9">
        <v>5240</v>
      </c>
      <c r="X12" s="9">
        <v>1156075728</v>
      </c>
      <c r="Z12" s="9">
        <v>1786021722</v>
      </c>
      <c r="AB12" s="10">
        <v>0</v>
      </c>
    </row>
    <row r="13" spans="1:28" ht="21.75" customHeight="1" x14ac:dyDescent="0.2">
      <c r="A13" s="46" t="s">
        <v>23</v>
      </c>
      <c r="B13" s="46"/>
      <c r="C13" s="46"/>
      <c r="E13" s="43">
        <v>1775424</v>
      </c>
      <c r="F13" s="43"/>
      <c r="H13" s="9">
        <v>36410340582</v>
      </c>
      <c r="J13" s="9">
        <v>42674320293.695999</v>
      </c>
      <c r="L13" s="9">
        <v>0</v>
      </c>
      <c r="N13" s="9">
        <v>0</v>
      </c>
      <c r="P13" s="9">
        <v>0</v>
      </c>
      <c r="R13" s="9">
        <v>0</v>
      </c>
      <c r="T13" s="9">
        <v>1775424</v>
      </c>
      <c r="V13" s="9">
        <v>21900</v>
      </c>
      <c r="X13" s="9">
        <v>36410340582</v>
      </c>
      <c r="Z13" s="9">
        <v>38650438975</v>
      </c>
      <c r="AB13" s="10">
        <v>0.1</v>
      </c>
    </row>
    <row r="14" spans="1:28" ht="21.75" customHeight="1" x14ac:dyDescent="0.2">
      <c r="A14" s="46" t="s">
        <v>24</v>
      </c>
      <c r="B14" s="46"/>
      <c r="C14" s="46"/>
      <c r="E14" s="43">
        <v>7000000</v>
      </c>
      <c r="F14" s="43"/>
      <c r="H14" s="9">
        <v>29995164022</v>
      </c>
      <c r="J14" s="9">
        <v>22378053600</v>
      </c>
      <c r="L14" s="9">
        <v>0</v>
      </c>
      <c r="N14" s="9">
        <v>0</v>
      </c>
      <c r="P14" s="9">
        <v>0</v>
      </c>
      <c r="R14" s="9">
        <v>0</v>
      </c>
      <c r="T14" s="9">
        <v>7000000</v>
      </c>
      <c r="V14" s="9">
        <v>2663</v>
      </c>
      <c r="X14" s="9">
        <v>29995164022</v>
      </c>
      <c r="Z14" s="9">
        <v>18530086050</v>
      </c>
      <c r="AB14" s="10">
        <v>0.05</v>
      </c>
    </row>
    <row r="15" spans="1:28" ht="21.75" customHeight="1" x14ac:dyDescent="0.2">
      <c r="A15" s="46" t="s">
        <v>25</v>
      </c>
      <c r="B15" s="46"/>
      <c r="C15" s="46"/>
      <c r="E15" s="43">
        <v>5555555</v>
      </c>
      <c r="F15" s="43"/>
      <c r="H15" s="9">
        <v>16741836685</v>
      </c>
      <c r="J15" s="9">
        <v>20814300418.569698</v>
      </c>
      <c r="L15" s="9">
        <v>0</v>
      </c>
      <c r="N15" s="9">
        <v>0</v>
      </c>
      <c r="P15" s="9">
        <v>0</v>
      </c>
      <c r="R15" s="9">
        <v>0</v>
      </c>
      <c r="T15" s="9">
        <v>5555555</v>
      </c>
      <c r="V15" s="9">
        <v>3500</v>
      </c>
      <c r="X15" s="9">
        <v>16741836685</v>
      </c>
      <c r="Z15" s="9">
        <v>19328748067</v>
      </c>
      <c r="AB15" s="10">
        <v>0.05</v>
      </c>
    </row>
    <row r="16" spans="1:28" ht="21.75" customHeight="1" x14ac:dyDescent="0.2">
      <c r="A16" s="46" t="s">
        <v>26</v>
      </c>
      <c r="B16" s="46"/>
      <c r="C16" s="46"/>
      <c r="E16" s="43">
        <v>3000000</v>
      </c>
      <c r="F16" s="43"/>
      <c r="H16" s="9">
        <v>11830732485</v>
      </c>
      <c r="J16" s="9">
        <v>13243728150</v>
      </c>
      <c r="L16" s="9">
        <v>0</v>
      </c>
      <c r="N16" s="9">
        <v>0</v>
      </c>
      <c r="P16" s="9">
        <v>0</v>
      </c>
      <c r="R16" s="9">
        <v>0</v>
      </c>
      <c r="T16" s="9">
        <v>3000000</v>
      </c>
      <c r="V16" s="9">
        <v>3726</v>
      </c>
      <c r="X16" s="9">
        <v>11830732485</v>
      </c>
      <c r="Z16" s="9">
        <v>11111490900</v>
      </c>
      <c r="AB16" s="10">
        <v>0.03</v>
      </c>
    </row>
    <row r="17" spans="1:28" ht="21.75" customHeight="1" x14ac:dyDescent="0.2">
      <c r="A17" s="42" t="s">
        <v>27</v>
      </c>
      <c r="B17" s="42"/>
      <c r="C17" s="42"/>
      <c r="D17" s="12"/>
      <c r="E17" s="43">
        <v>7000001</v>
      </c>
      <c r="F17" s="44"/>
      <c r="H17" s="13">
        <v>43547476676</v>
      </c>
      <c r="J17" s="13">
        <v>47386370269.480499</v>
      </c>
      <c r="L17" s="13">
        <v>0</v>
      </c>
      <c r="N17" s="13">
        <v>0</v>
      </c>
      <c r="P17" s="13">
        <v>0</v>
      </c>
      <c r="R17" s="13">
        <v>0</v>
      </c>
      <c r="T17" s="13">
        <v>7000001</v>
      </c>
      <c r="V17" s="13">
        <v>6600</v>
      </c>
      <c r="X17" s="13">
        <v>43547476676</v>
      </c>
      <c r="Z17" s="13">
        <v>45925116560</v>
      </c>
      <c r="AB17" s="14">
        <v>0.12</v>
      </c>
    </row>
    <row r="18" spans="1:28" ht="21.75" customHeight="1" x14ac:dyDescent="0.2">
      <c r="A18" s="45" t="s">
        <v>28</v>
      </c>
      <c r="B18" s="45"/>
      <c r="C18" s="45"/>
      <c r="D18" s="45"/>
      <c r="F18" s="16">
        <f>SUM(E9:F17)</f>
        <v>35507254</v>
      </c>
      <c r="H18" s="16">
        <f>SUM(H9:H17)</f>
        <v>203285896530</v>
      </c>
      <c r="J18" s="16">
        <f>SUM(J9:J17)</f>
        <v>241849246153.2142</v>
      </c>
      <c r="L18" s="16">
        <f>SUM(L9:L17)</f>
        <v>0</v>
      </c>
      <c r="N18" s="16">
        <f>SUM(N9:N17)</f>
        <v>0</v>
      </c>
      <c r="P18" s="16">
        <f>SUM(P9:P17)</f>
        <v>-83390</v>
      </c>
      <c r="R18" s="16">
        <v>2493945136</v>
      </c>
      <c r="T18" s="16">
        <v>35423864</v>
      </c>
      <c r="V18" s="16"/>
      <c r="X18" s="16">
        <v>201863814873</v>
      </c>
      <c r="Z18" s="16">
        <f>SUM(Z9:Z17)</f>
        <v>230464475374</v>
      </c>
      <c r="AB18" s="17">
        <v>0.6</v>
      </c>
    </row>
    <row r="20" spans="1:28" x14ac:dyDescent="0.2">
      <c r="Z20" s="29"/>
    </row>
    <row r="21" spans="1:28" x14ac:dyDescent="0.2">
      <c r="Z21" s="29"/>
    </row>
    <row r="22" spans="1:28" x14ac:dyDescent="0.2">
      <c r="Z22" s="30"/>
    </row>
  </sheetData>
  <mergeCells count="3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7:C17"/>
    <mergeCell ref="E17:F17"/>
    <mergeCell ref="A18:D18"/>
    <mergeCell ref="A14:C14"/>
    <mergeCell ref="E14:F14"/>
    <mergeCell ref="A15:C15"/>
    <mergeCell ref="E15:F15"/>
    <mergeCell ref="A16:C16"/>
    <mergeCell ref="E16:F1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7.35" customHeight="1" x14ac:dyDescent="0.2"/>
    <row r="5" spans="1:25" ht="14.45" customHeight="1" x14ac:dyDescent="0.2">
      <c r="A5" s="51" t="s">
        <v>289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7.35" customHeight="1" x14ac:dyDescent="0.2"/>
    <row r="7" spans="1:25" ht="14.45" customHeight="1" x14ac:dyDescent="0.2">
      <c r="E7" s="47" t="s">
        <v>204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Y7" s="2" t="s">
        <v>205</v>
      </c>
    </row>
    <row r="8" spans="1:25" ht="29.1" customHeight="1" x14ac:dyDescent="0.2">
      <c r="A8" s="2" t="s">
        <v>290</v>
      </c>
      <c r="C8" s="2" t="s">
        <v>291</v>
      </c>
      <c r="E8" s="19" t="s">
        <v>33</v>
      </c>
      <c r="F8" s="3"/>
      <c r="G8" s="19" t="s">
        <v>13</v>
      </c>
      <c r="H8" s="3"/>
      <c r="I8" s="19" t="s">
        <v>32</v>
      </c>
      <c r="J8" s="3"/>
      <c r="K8" s="19" t="s">
        <v>292</v>
      </c>
      <c r="L8" s="3"/>
      <c r="M8" s="19" t="s">
        <v>293</v>
      </c>
      <c r="N8" s="3"/>
      <c r="O8" s="19" t="s">
        <v>294</v>
      </c>
      <c r="P8" s="3"/>
      <c r="Q8" s="19" t="s">
        <v>295</v>
      </c>
      <c r="R8" s="3"/>
      <c r="S8" s="19" t="s">
        <v>296</v>
      </c>
      <c r="T8" s="3"/>
      <c r="U8" s="19" t="s">
        <v>297</v>
      </c>
      <c r="V8" s="3"/>
      <c r="W8" s="19" t="s">
        <v>298</v>
      </c>
      <c r="Y8" s="19" t="s">
        <v>298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AA77"/>
  <sheetViews>
    <sheetView rightToLeft="1" topLeftCell="A51" workbookViewId="0">
      <selection activeCell="I64" sqref="I64:Q71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1.85546875" bestFit="1" customWidth="1"/>
    <col min="4" max="4" width="1.28515625" customWidth="1"/>
    <col min="5" max="5" width="18.85546875" bestFit="1" customWidth="1"/>
    <col min="6" max="6" width="1.28515625" customWidth="1"/>
    <col min="7" max="7" width="19.71093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customWidth="1"/>
    <col min="12" max="12" width="1.28515625" customWidth="1"/>
    <col min="13" max="13" width="18.85546875" customWidth="1"/>
    <col min="14" max="14" width="1.28515625" customWidth="1"/>
    <col min="15" max="15" width="19.710937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  <col min="20" max="20" width="15.42578125" bestFit="1" customWidth="1"/>
    <col min="21" max="21" width="53" bestFit="1" customWidth="1"/>
    <col min="22" max="23" width="18.28515625" style="29" bestFit="1" customWidth="1"/>
    <col min="25" max="25" width="54.7109375" bestFit="1" customWidth="1"/>
    <col min="26" max="27" width="19.28515625" style="29" bestFit="1" customWidth="1"/>
  </cols>
  <sheetData>
    <row r="1" spans="1:26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6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6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6" ht="14.45" customHeight="1" x14ac:dyDescent="0.2"/>
    <row r="5" spans="1:26" ht="14.45" customHeight="1" x14ac:dyDescent="0.2">
      <c r="A5" s="51" t="s">
        <v>299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6" ht="14.45" customHeight="1" x14ac:dyDescent="0.2">
      <c r="A6" s="47" t="s">
        <v>188</v>
      </c>
      <c r="C6" s="47" t="s">
        <v>204</v>
      </c>
      <c r="D6" s="47"/>
      <c r="E6" s="47"/>
      <c r="F6" s="47"/>
      <c r="G6" s="47"/>
      <c r="H6" s="47"/>
      <c r="I6" s="47"/>
      <c r="K6" s="47" t="s">
        <v>205</v>
      </c>
      <c r="L6" s="47"/>
      <c r="M6" s="47"/>
      <c r="N6" s="47"/>
      <c r="O6" s="47"/>
      <c r="P6" s="47"/>
      <c r="Q6" s="47"/>
      <c r="R6" s="47"/>
    </row>
    <row r="7" spans="1:26" ht="38.25" customHeight="1" x14ac:dyDescent="0.2">
      <c r="A7" s="47"/>
      <c r="C7" s="19" t="s">
        <v>13</v>
      </c>
      <c r="D7" s="3"/>
      <c r="E7" s="19" t="s">
        <v>15</v>
      </c>
      <c r="F7" s="3"/>
      <c r="G7" s="19" t="s">
        <v>287</v>
      </c>
      <c r="H7" s="3"/>
      <c r="I7" s="19" t="s">
        <v>300</v>
      </c>
      <c r="K7" s="19" t="s">
        <v>13</v>
      </c>
      <c r="L7" s="3"/>
      <c r="M7" s="19" t="s">
        <v>15</v>
      </c>
      <c r="N7" s="3"/>
      <c r="O7" s="19" t="s">
        <v>287</v>
      </c>
      <c r="P7" s="3"/>
      <c r="Q7" s="54" t="s">
        <v>300</v>
      </c>
      <c r="R7" s="54"/>
    </row>
    <row r="8" spans="1:26" ht="21.75" customHeight="1" x14ac:dyDescent="0.2">
      <c r="A8" s="8" t="s">
        <v>24</v>
      </c>
      <c r="C8" s="9">
        <v>7000000</v>
      </c>
      <c r="E8" s="9">
        <v>18530086050</v>
      </c>
      <c r="G8" s="9">
        <v>-22378053600</v>
      </c>
      <c r="I8" s="9">
        <f>E8+G8</f>
        <v>-3847967550</v>
      </c>
      <c r="K8" s="9">
        <v>7000000</v>
      </c>
      <c r="M8" s="9">
        <v>18530086050</v>
      </c>
      <c r="O8" s="9">
        <v>-21014216990</v>
      </c>
      <c r="Q8" s="32">
        <f>M8+O8</f>
        <v>-2484130940</v>
      </c>
      <c r="R8" s="32"/>
      <c r="T8" s="24"/>
    </row>
    <row r="9" spans="1:26" ht="21.75" customHeight="1" x14ac:dyDescent="0.2">
      <c r="A9" s="8" t="s">
        <v>25</v>
      </c>
      <c r="C9" s="9">
        <v>5555555</v>
      </c>
      <c r="E9" s="9">
        <v>19328748067</v>
      </c>
      <c r="G9" s="9">
        <v>-20814300418</v>
      </c>
      <c r="I9" s="9">
        <f t="shared" ref="I9:I61" si="0">E9+G9</f>
        <v>-1485552351</v>
      </c>
      <c r="K9" s="9">
        <v>5555555</v>
      </c>
      <c r="M9" s="9">
        <v>19328748067</v>
      </c>
      <c r="O9" s="9">
        <v>-21813872818</v>
      </c>
      <c r="Q9" s="32">
        <f t="shared" ref="Q9:Q33" si="1">M9+O9</f>
        <v>-2485124751</v>
      </c>
      <c r="R9" s="32"/>
      <c r="T9" s="24"/>
    </row>
    <row r="10" spans="1:26" ht="21.75" customHeight="1" x14ac:dyDescent="0.2">
      <c r="A10" s="8" t="s">
        <v>26</v>
      </c>
      <c r="C10" s="9">
        <v>3000000</v>
      </c>
      <c r="E10" s="9">
        <v>11111490900</v>
      </c>
      <c r="G10" s="9">
        <v>-13243728150</v>
      </c>
      <c r="I10" s="9">
        <f t="shared" si="0"/>
        <v>-2132237250</v>
      </c>
      <c r="K10" s="9">
        <v>3000000</v>
      </c>
      <c r="M10" s="9">
        <v>11111490900</v>
      </c>
      <c r="O10" s="9">
        <v>-10288417500</v>
      </c>
      <c r="Q10" s="32">
        <f t="shared" si="1"/>
        <v>823073400</v>
      </c>
      <c r="R10" s="32"/>
      <c r="T10" s="24"/>
    </row>
    <row r="11" spans="1:26" ht="21.75" customHeight="1" x14ac:dyDescent="0.2">
      <c r="A11" s="8" t="s">
        <v>27</v>
      </c>
      <c r="C11" s="9">
        <v>7000001</v>
      </c>
      <c r="E11" s="9">
        <v>45925116560</v>
      </c>
      <c r="G11" s="9">
        <v>-47386370269</v>
      </c>
      <c r="I11" s="9">
        <f t="shared" si="0"/>
        <v>-1461253709</v>
      </c>
      <c r="K11" s="9">
        <v>7000001</v>
      </c>
      <c r="M11" s="9">
        <v>45925116560</v>
      </c>
      <c r="O11" s="9">
        <v>-47917191777</v>
      </c>
      <c r="Q11" s="32">
        <f t="shared" si="1"/>
        <v>-1992075217</v>
      </c>
      <c r="R11" s="32"/>
      <c r="T11" s="24"/>
      <c r="V11" s="38"/>
      <c r="Z11" s="38"/>
    </row>
    <row r="12" spans="1:26" ht="21.75" customHeight="1" x14ac:dyDescent="0.2">
      <c r="A12" s="8" t="s">
        <v>19</v>
      </c>
      <c r="C12" s="9">
        <v>7000000</v>
      </c>
      <c r="E12" s="9">
        <v>19838255850</v>
      </c>
      <c r="G12" s="9">
        <v>-21007258650</v>
      </c>
      <c r="I12" s="9">
        <f t="shared" si="0"/>
        <v>-1169002800</v>
      </c>
      <c r="K12" s="9">
        <v>7000000</v>
      </c>
      <c r="M12" s="9">
        <v>19838255850</v>
      </c>
      <c r="O12" s="9">
        <v>-13610532602</v>
      </c>
      <c r="Q12" s="32">
        <f t="shared" si="1"/>
        <v>6227723248</v>
      </c>
      <c r="R12" s="32"/>
      <c r="T12" s="24"/>
      <c r="V12" s="38"/>
      <c r="Z12" s="38"/>
    </row>
    <row r="13" spans="1:26" ht="21.75" customHeight="1" x14ac:dyDescent="0.2">
      <c r="A13" s="8" t="s">
        <v>21</v>
      </c>
      <c r="C13" s="9">
        <v>1750000</v>
      </c>
      <c r="E13" s="9">
        <v>54101171250</v>
      </c>
      <c r="G13" s="9">
        <v>-50023620193</v>
      </c>
      <c r="I13" s="9">
        <f t="shared" si="0"/>
        <v>4077551057</v>
      </c>
      <c r="K13" s="9">
        <v>1750000</v>
      </c>
      <c r="M13" s="9">
        <v>54101171250</v>
      </c>
      <c r="O13" s="9">
        <v>-32582473873</v>
      </c>
      <c r="Q13" s="32">
        <f t="shared" si="1"/>
        <v>21518697377</v>
      </c>
      <c r="R13" s="32"/>
      <c r="T13" s="24"/>
      <c r="V13" s="38"/>
      <c r="Z13" s="38"/>
    </row>
    <row r="14" spans="1:26" ht="21.75" customHeight="1" x14ac:dyDescent="0.2">
      <c r="A14" s="8" t="s">
        <v>20</v>
      </c>
      <c r="C14" s="9">
        <v>2000000</v>
      </c>
      <c r="E14" s="9">
        <v>21193146000</v>
      </c>
      <c r="G14" s="9">
        <v>-21034098000</v>
      </c>
      <c r="I14" s="9">
        <f t="shared" si="0"/>
        <v>159048000</v>
      </c>
      <c r="K14" s="9">
        <v>2000000</v>
      </c>
      <c r="M14" s="9">
        <v>21193146000</v>
      </c>
      <c r="O14" s="9">
        <v>-21379822021</v>
      </c>
      <c r="Q14" s="32">
        <f t="shared" si="1"/>
        <v>-186676021</v>
      </c>
      <c r="R14" s="32"/>
      <c r="T14" s="24"/>
      <c r="V14" s="38"/>
      <c r="Z14" s="38"/>
    </row>
    <row r="15" spans="1:26" ht="21.75" customHeight="1" x14ac:dyDescent="0.2">
      <c r="A15" s="8" t="s">
        <v>22</v>
      </c>
      <c r="C15" s="9">
        <v>342884</v>
      </c>
      <c r="E15" s="9">
        <v>1786021722</v>
      </c>
      <c r="G15" s="9">
        <v>-1734895146</v>
      </c>
      <c r="I15" s="9">
        <f t="shared" si="0"/>
        <v>51126576</v>
      </c>
      <c r="K15" s="9">
        <v>342884</v>
      </c>
      <c r="M15" s="9">
        <v>1786021722</v>
      </c>
      <c r="O15" s="9">
        <v>-1487783362</v>
      </c>
      <c r="Q15" s="32">
        <f t="shared" si="1"/>
        <v>298238360</v>
      </c>
      <c r="R15" s="32"/>
      <c r="T15" s="24"/>
      <c r="V15" s="38"/>
      <c r="Z15" s="38"/>
    </row>
    <row r="16" spans="1:26" ht="21.75" customHeight="1" x14ac:dyDescent="0.2">
      <c r="A16" s="8" t="s">
        <v>23</v>
      </c>
      <c r="C16" s="9">
        <v>1775424</v>
      </c>
      <c r="E16" s="9">
        <v>38650438975</v>
      </c>
      <c r="G16" s="9">
        <v>-42674320293</v>
      </c>
      <c r="I16" s="9">
        <f t="shared" si="0"/>
        <v>-4023881318</v>
      </c>
      <c r="K16" s="9">
        <v>1775424</v>
      </c>
      <c r="M16" s="9">
        <v>38650438975</v>
      </c>
      <c r="O16" s="9">
        <v>-42482239102</v>
      </c>
      <c r="Q16" s="32">
        <f t="shared" si="1"/>
        <v>-3831800127</v>
      </c>
      <c r="R16" s="32"/>
      <c r="T16" s="24"/>
      <c r="V16" s="38"/>
      <c r="Z16" s="38"/>
    </row>
    <row r="17" spans="1:26" ht="21.75" customHeight="1" x14ac:dyDescent="0.2">
      <c r="A17" s="8" t="s">
        <v>222</v>
      </c>
      <c r="C17" s="9">
        <v>2461</v>
      </c>
      <c r="E17" s="9">
        <v>91453124572</v>
      </c>
      <c r="G17" s="9">
        <v>-99060742503</v>
      </c>
      <c r="I17" s="9">
        <f t="shared" si="0"/>
        <v>-7607617931</v>
      </c>
      <c r="K17" s="9">
        <v>2461</v>
      </c>
      <c r="M17" s="9">
        <v>91453124572</v>
      </c>
      <c r="O17" s="9">
        <v>-82373122334</v>
      </c>
      <c r="Q17" s="32">
        <f t="shared" si="1"/>
        <v>9080002238</v>
      </c>
      <c r="R17" s="32"/>
      <c r="T17" s="24"/>
      <c r="V17" s="38"/>
      <c r="Z17" s="38"/>
    </row>
    <row r="18" spans="1:26" ht="21.75" customHeight="1" x14ac:dyDescent="0.2">
      <c r="A18" s="8" t="s">
        <v>50</v>
      </c>
      <c r="C18" s="9">
        <v>99731452</v>
      </c>
      <c r="E18" s="9">
        <v>1599682516934</v>
      </c>
      <c r="G18" s="9">
        <v>-1559155644100</v>
      </c>
      <c r="I18" s="9">
        <f t="shared" si="0"/>
        <v>40526872834</v>
      </c>
      <c r="K18" s="9">
        <v>99731452</v>
      </c>
      <c r="M18" s="9">
        <v>1599682516934</v>
      </c>
      <c r="O18" s="9">
        <v>-1500437543695</v>
      </c>
      <c r="Q18" s="32">
        <f t="shared" si="1"/>
        <v>99244973239</v>
      </c>
      <c r="R18" s="32"/>
      <c r="T18" s="24"/>
      <c r="V18" s="38"/>
      <c r="Z18" s="38"/>
    </row>
    <row r="19" spans="1:26" ht="21.75" customHeight="1" x14ac:dyDescent="0.2">
      <c r="A19" s="8" t="s">
        <v>51</v>
      </c>
      <c r="C19" s="9">
        <v>200000</v>
      </c>
      <c r="E19" s="9">
        <v>39584937000</v>
      </c>
      <c r="G19" s="9">
        <v>-44067607500</v>
      </c>
      <c r="I19" s="9">
        <f t="shared" si="0"/>
        <v>-4482670500</v>
      </c>
      <c r="K19" s="9">
        <v>200000</v>
      </c>
      <c r="M19" s="9">
        <v>39584937000</v>
      </c>
      <c r="O19" s="9">
        <v>-40563312383</v>
      </c>
      <c r="Q19" s="32">
        <f t="shared" si="1"/>
        <v>-978375383</v>
      </c>
      <c r="R19" s="32"/>
      <c r="T19" s="24"/>
      <c r="V19" s="38"/>
      <c r="Z19" s="38"/>
    </row>
    <row r="20" spans="1:26" ht="21.75" customHeight="1" x14ac:dyDescent="0.2">
      <c r="A20" s="8" t="s">
        <v>52</v>
      </c>
      <c r="C20" s="9">
        <v>65315628</v>
      </c>
      <c r="E20" s="9">
        <v>883277606882</v>
      </c>
      <c r="G20" s="9">
        <v>-861193622162</v>
      </c>
      <c r="I20" s="9">
        <f t="shared" si="0"/>
        <v>22083984720</v>
      </c>
      <c r="K20" s="9">
        <v>65315628</v>
      </c>
      <c r="M20" s="9">
        <v>883277606882</v>
      </c>
      <c r="O20" s="9">
        <v>-850165853013</v>
      </c>
      <c r="Q20" s="32">
        <f t="shared" si="1"/>
        <v>33111753869</v>
      </c>
      <c r="R20" s="32"/>
      <c r="T20" s="24"/>
      <c r="V20" s="38"/>
      <c r="Z20" s="38"/>
    </row>
    <row r="21" spans="1:26" ht="21.75" customHeight="1" x14ac:dyDescent="0.2">
      <c r="A21" s="8" t="s">
        <v>53</v>
      </c>
      <c r="C21" s="9">
        <v>2000000</v>
      </c>
      <c r="E21" s="9">
        <v>47203878750</v>
      </c>
      <c r="G21" s="9">
        <v>-50000553750</v>
      </c>
      <c r="I21" s="9">
        <f t="shared" si="0"/>
        <v>-2796675000</v>
      </c>
      <c r="K21" s="9">
        <v>2000000</v>
      </c>
      <c r="M21" s="9">
        <v>47203878750</v>
      </c>
      <c r="O21" s="9">
        <v>-37715955556</v>
      </c>
      <c r="Q21" s="32">
        <f t="shared" si="1"/>
        <v>9487923194</v>
      </c>
      <c r="R21" s="32"/>
      <c r="T21" s="24"/>
    </row>
    <row r="22" spans="1:26" ht="21.75" customHeight="1" x14ac:dyDescent="0.2">
      <c r="A22" s="8" t="s">
        <v>54</v>
      </c>
      <c r="C22" s="9">
        <v>63899550</v>
      </c>
      <c r="E22" s="9">
        <v>855137005866</v>
      </c>
      <c r="G22" s="9">
        <v>-840348733009</v>
      </c>
      <c r="I22" s="9">
        <f t="shared" si="0"/>
        <v>14788272857</v>
      </c>
      <c r="K22" s="9">
        <v>63899550</v>
      </c>
      <c r="M22" s="9">
        <v>855137005866</v>
      </c>
      <c r="O22" s="9">
        <v>-798748208973</v>
      </c>
      <c r="Q22" s="32">
        <f t="shared" si="1"/>
        <v>56388796893</v>
      </c>
      <c r="R22" s="32"/>
      <c r="T22" s="24"/>
    </row>
    <row r="23" spans="1:26" ht="21.75" customHeight="1" x14ac:dyDescent="0.2">
      <c r="A23" s="8" t="s">
        <v>56</v>
      </c>
      <c r="C23" s="9">
        <v>1000000</v>
      </c>
      <c r="E23" s="9">
        <v>22543198125</v>
      </c>
      <c r="G23" s="9">
        <v>-23591951250</v>
      </c>
      <c r="I23" s="9">
        <f t="shared" si="0"/>
        <v>-1048753125</v>
      </c>
      <c r="K23" s="9">
        <v>1000000</v>
      </c>
      <c r="M23" s="9">
        <v>22543198125</v>
      </c>
      <c r="O23" s="9">
        <v>-18604935650</v>
      </c>
      <c r="Q23" s="32">
        <f t="shared" si="1"/>
        <v>3938262475</v>
      </c>
      <c r="R23" s="32"/>
      <c r="T23" s="24"/>
    </row>
    <row r="24" spans="1:26" ht="21.75" customHeight="1" x14ac:dyDescent="0.2">
      <c r="A24" s="8" t="s">
        <v>57</v>
      </c>
      <c r="C24" s="9">
        <v>35492156</v>
      </c>
      <c r="E24" s="9">
        <v>855393612383</v>
      </c>
      <c r="G24" s="9">
        <v>-837177973159</v>
      </c>
      <c r="I24" s="9">
        <f t="shared" si="0"/>
        <v>18215639224</v>
      </c>
      <c r="K24" s="9">
        <v>35492156</v>
      </c>
      <c r="M24" s="9">
        <v>855393612383</v>
      </c>
      <c r="O24" s="9">
        <v>-795754368048</v>
      </c>
      <c r="Q24" s="32">
        <f t="shared" si="1"/>
        <v>59639244335</v>
      </c>
      <c r="R24" s="32"/>
      <c r="T24" s="24"/>
    </row>
    <row r="25" spans="1:26" ht="21.75" customHeight="1" x14ac:dyDescent="0.2">
      <c r="A25" s="8" t="s">
        <v>58</v>
      </c>
      <c r="C25" s="9">
        <v>2384959</v>
      </c>
      <c r="E25" s="9">
        <v>25989004055</v>
      </c>
      <c r="G25" s="9">
        <v>-24821761893</v>
      </c>
      <c r="I25" s="9">
        <f t="shared" si="0"/>
        <v>1167242162</v>
      </c>
      <c r="K25" s="9">
        <v>2384959</v>
      </c>
      <c r="M25" s="9">
        <v>25989004055</v>
      </c>
      <c r="O25" s="9">
        <v>-21401027720</v>
      </c>
      <c r="Q25" s="32">
        <f t="shared" si="1"/>
        <v>4587976335</v>
      </c>
      <c r="R25" s="32"/>
      <c r="T25" s="24"/>
      <c r="U25" s="39"/>
    </row>
    <row r="26" spans="1:26" ht="21.75" customHeight="1" x14ac:dyDescent="0.2">
      <c r="A26" s="8" t="s">
        <v>59</v>
      </c>
      <c r="C26" s="9">
        <v>841877</v>
      </c>
      <c r="E26" s="9">
        <v>28505382743</v>
      </c>
      <c r="G26" s="9">
        <v>-27650221261</v>
      </c>
      <c r="I26" s="9">
        <f t="shared" si="0"/>
        <v>855161482</v>
      </c>
      <c r="K26" s="9">
        <v>841877</v>
      </c>
      <c r="M26" s="9">
        <v>28505382743</v>
      </c>
      <c r="O26" s="9">
        <v>-30995189268</v>
      </c>
      <c r="Q26" s="32">
        <f t="shared" si="1"/>
        <v>-2489806525</v>
      </c>
      <c r="R26" s="32"/>
      <c r="T26" s="24"/>
    </row>
    <row r="27" spans="1:26" ht="21.75" customHeight="1" x14ac:dyDescent="0.2">
      <c r="A27" s="8" t="s">
        <v>60</v>
      </c>
      <c r="C27" s="9">
        <v>350000</v>
      </c>
      <c r="E27" s="9">
        <v>7655897812</v>
      </c>
      <c r="G27" s="9">
        <v>-8092528696</v>
      </c>
      <c r="I27" s="9">
        <f t="shared" si="0"/>
        <v>-436630884</v>
      </c>
      <c r="K27" s="9">
        <v>350000</v>
      </c>
      <c r="M27" s="9">
        <v>7655897812</v>
      </c>
      <c r="O27" s="9">
        <v>-6921770627</v>
      </c>
      <c r="Q27" s="32">
        <f t="shared" si="1"/>
        <v>734127185</v>
      </c>
      <c r="R27" s="32"/>
      <c r="T27" s="24"/>
    </row>
    <row r="28" spans="1:26" ht="21.75" customHeight="1" x14ac:dyDescent="0.2">
      <c r="A28" s="8" t="s">
        <v>61</v>
      </c>
      <c r="C28" s="9">
        <v>999980</v>
      </c>
      <c r="E28" s="9">
        <v>12835482722</v>
      </c>
      <c r="G28" s="9">
        <v>-13433759444</v>
      </c>
      <c r="I28" s="9">
        <f t="shared" si="0"/>
        <v>-598276722</v>
      </c>
      <c r="K28" s="9">
        <v>999980</v>
      </c>
      <c r="M28" s="9">
        <v>12835482722</v>
      </c>
      <c r="O28" s="9">
        <v>-12044439043</v>
      </c>
      <c r="Q28" s="32">
        <f t="shared" si="1"/>
        <v>791043679</v>
      </c>
      <c r="R28" s="32"/>
      <c r="T28" s="24"/>
    </row>
    <row r="29" spans="1:26" ht="21.75" customHeight="1" x14ac:dyDescent="0.2">
      <c r="A29" s="8" t="s">
        <v>62</v>
      </c>
      <c r="C29" s="9">
        <v>2000000</v>
      </c>
      <c r="E29" s="9">
        <v>29988346500</v>
      </c>
      <c r="G29" s="9">
        <v>-31095030750</v>
      </c>
      <c r="I29" s="9">
        <f t="shared" si="0"/>
        <v>-1106684250</v>
      </c>
      <c r="K29" s="9">
        <v>2000000</v>
      </c>
      <c r="M29" s="9">
        <v>29988346500</v>
      </c>
      <c r="O29" s="9">
        <v>-26668293751</v>
      </c>
      <c r="Q29" s="32">
        <f t="shared" si="1"/>
        <v>3320052749</v>
      </c>
      <c r="R29" s="32"/>
      <c r="T29" s="24"/>
    </row>
    <row r="30" spans="1:26" ht="21.75" customHeight="1" x14ac:dyDescent="0.2">
      <c r="A30" s="8" t="s">
        <v>63</v>
      </c>
      <c r="C30" s="9">
        <v>1724881</v>
      </c>
      <c r="E30" s="9">
        <v>32023919602</v>
      </c>
      <c r="G30" s="9">
        <v>-34669887056</v>
      </c>
      <c r="I30" s="9">
        <f t="shared" si="0"/>
        <v>-2645967454</v>
      </c>
      <c r="K30" s="9">
        <v>1724881</v>
      </c>
      <c r="M30" s="9">
        <v>32023919602</v>
      </c>
      <c r="O30" s="9">
        <v>-30418055391</v>
      </c>
      <c r="Q30" s="32">
        <f t="shared" si="1"/>
        <v>1605864211</v>
      </c>
      <c r="R30" s="32"/>
      <c r="T30" s="24"/>
      <c r="U30" s="24"/>
    </row>
    <row r="31" spans="1:26" ht="21.75" customHeight="1" x14ac:dyDescent="0.2">
      <c r="A31" s="8" t="s">
        <v>64</v>
      </c>
      <c r="C31" s="9">
        <v>156312</v>
      </c>
      <c r="E31" s="9">
        <v>159988145616</v>
      </c>
      <c r="G31" s="9">
        <v>-168062754600</v>
      </c>
      <c r="I31" s="9">
        <f t="shared" si="0"/>
        <v>-8074608984</v>
      </c>
      <c r="K31" s="9">
        <v>156312</v>
      </c>
      <c r="M31" s="9">
        <v>159988145616</v>
      </c>
      <c r="O31" s="9">
        <v>-145262929968</v>
      </c>
      <c r="Q31" s="32">
        <f t="shared" si="1"/>
        <v>14725215648</v>
      </c>
      <c r="R31" s="32"/>
      <c r="T31" s="24"/>
      <c r="U31" s="24"/>
    </row>
    <row r="32" spans="1:26" ht="21.75" customHeight="1" x14ac:dyDescent="0.2">
      <c r="A32" s="8" t="s">
        <v>220</v>
      </c>
      <c r="C32" s="9">
        <v>233406</v>
      </c>
      <c r="E32" s="9">
        <v>308281995266</v>
      </c>
      <c r="G32" s="9">
        <v>-328566610508</v>
      </c>
      <c r="I32" s="9">
        <f t="shared" si="0"/>
        <v>-20284615242</v>
      </c>
      <c r="K32" s="9">
        <v>233406</v>
      </c>
      <c r="M32" s="9">
        <v>308281995266</v>
      </c>
      <c r="O32" s="9">
        <v>-260601584180</v>
      </c>
      <c r="Q32" s="32">
        <f t="shared" si="1"/>
        <v>47680411086</v>
      </c>
      <c r="R32" s="32"/>
      <c r="T32" s="24"/>
      <c r="U32" s="24"/>
    </row>
    <row r="33" spans="1:21" ht="21.75" customHeight="1" x14ac:dyDescent="0.2">
      <c r="A33" s="8" t="s">
        <v>221</v>
      </c>
      <c r="C33" s="9">
        <v>89441</v>
      </c>
      <c r="E33" s="9">
        <v>126641642916</v>
      </c>
      <c r="G33" s="9">
        <v>-133477081900</v>
      </c>
      <c r="I33" s="9">
        <f t="shared" si="0"/>
        <v>-6835438984</v>
      </c>
      <c r="K33" s="9">
        <v>89441</v>
      </c>
      <c r="M33" s="9">
        <v>126641642916</v>
      </c>
      <c r="O33" s="9">
        <v>-116439286928</v>
      </c>
      <c r="Q33" s="32">
        <f t="shared" si="1"/>
        <v>10202355988</v>
      </c>
      <c r="R33" s="32"/>
      <c r="T33" s="24"/>
      <c r="U33" s="24"/>
    </row>
    <row r="34" spans="1:21" ht="21.75" customHeight="1" x14ac:dyDescent="0.2">
      <c r="A34" s="8" t="s">
        <v>344</v>
      </c>
      <c r="C34" s="9">
        <v>0</v>
      </c>
      <c r="E34" s="9">
        <v>0</v>
      </c>
      <c r="G34" s="9">
        <v>0</v>
      </c>
      <c r="I34" s="9">
        <v>-112860000</v>
      </c>
      <c r="K34" s="9"/>
      <c r="M34" s="9"/>
      <c r="O34" s="9"/>
      <c r="Q34" s="9">
        <v>0</v>
      </c>
      <c r="R34" s="32"/>
      <c r="T34" s="24"/>
      <c r="U34" s="24"/>
    </row>
    <row r="35" spans="1:21" ht="21.75" customHeight="1" x14ac:dyDescent="0.2">
      <c r="A35" s="8" t="s">
        <v>173</v>
      </c>
      <c r="C35" s="9">
        <v>900000</v>
      </c>
      <c r="E35" s="9">
        <v>935084385230</v>
      </c>
      <c r="G35" s="9">
        <v>-809853187500</v>
      </c>
      <c r="I35" s="9">
        <f t="shared" si="0"/>
        <v>125231197730</v>
      </c>
      <c r="K35" s="9">
        <v>900000</v>
      </c>
      <c r="M35" s="9">
        <v>935084385230</v>
      </c>
      <c r="O35" s="9">
        <v>-868075332823</v>
      </c>
      <c r="Q35" s="32">
        <f t="shared" ref="Q35:Q61" si="2">M35+O35</f>
        <v>67009052407</v>
      </c>
      <c r="R35" s="32"/>
      <c r="T35" s="24"/>
    </row>
    <row r="36" spans="1:21" ht="21.75" customHeight="1" x14ac:dyDescent="0.2">
      <c r="A36" s="8" t="s">
        <v>233</v>
      </c>
      <c r="C36" s="9">
        <v>90000</v>
      </c>
      <c r="E36" s="9">
        <v>60628309126</v>
      </c>
      <c r="G36" s="9">
        <v>-59749168500</v>
      </c>
      <c r="I36" s="9">
        <f t="shared" si="0"/>
        <v>879140626</v>
      </c>
      <c r="K36" s="9">
        <v>90000</v>
      </c>
      <c r="M36" s="9">
        <v>60628309126</v>
      </c>
      <c r="O36" s="9">
        <v>-57139641562</v>
      </c>
      <c r="Q36" s="32">
        <f t="shared" si="2"/>
        <v>3488667564</v>
      </c>
      <c r="R36" s="32"/>
      <c r="T36" s="24"/>
    </row>
    <row r="37" spans="1:21" ht="21.75" customHeight="1" x14ac:dyDescent="0.2">
      <c r="A37" s="8" t="s">
        <v>228</v>
      </c>
      <c r="C37" s="9">
        <v>368100</v>
      </c>
      <c r="E37" s="9">
        <v>350051175722</v>
      </c>
      <c r="G37" s="9">
        <v>-344111118553</v>
      </c>
      <c r="I37" s="9">
        <f t="shared" si="0"/>
        <v>5940057169</v>
      </c>
      <c r="K37" s="9">
        <v>368100</v>
      </c>
      <c r="M37" s="9">
        <v>350051175722</v>
      </c>
      <c r="O37" s="9">
        <v>-327512817540</v>
      </c>
      <c r="Q37" s="32">
        <f t="shared" si="2"/>
        <v>22538358182</v>
      </c>
      <c r="R37" s="32"/>
      <c r="T37" s="24"/>
    </row>
    <row r="38" spans="1:21" ht="21.75" customHeight="1" x14ac:dyDescent="0.2">
      <c r="A38" s="8" t="s">
        <v>232</v>
      </c>
      <c r="C38" s="9">
        <v>119500</v>
      </c>
      <c r="E38" s="9">
        <v>89003000281</v>
      </c>
      <c r="G38" s="9">
        <v>-87160644269</v>
      </c>
      <c r="I38" s="9">
        <f t="shared" si="0"/>
        <v>1842356012</v>
      </c>
      <c r="K38" s="9">
        <v>119500</v>
      </c>
      <c r="M38" s="9">
        <v>89003000281</v>
      </c>
      <c r="O38" s="9">
        <v>-82485456800</v>
      </c>
      <c r="Q38" s="32">
        <f t="shared" si="2"/>
        <v>6517543481</v>
      </c>
      <c r="R38" s="32"/>
      <c r="T38" s="24"/>
    </row>
    <row r="39" spans="1:21" ht="21.75" customHeight="1" x14ac:dyDescent="0.2">
      <c r="A39" s="8" t="s">
        <v>229</v>
      </c>
      <c r="C39" s="9">
        <v>268800</v>
      </c>
      <c r="E39" s="9">
        <v>232523607456</v>
      </c>
      <c r="G39" s="9">
        <v>-228309587385</v>
      </c>
      <c r="I39" s="9">
        <f t="shared" si="0"/>
        <v>4214020071</v>
      </c>
      <c r="K39" s="9">
        <v>268800</v>
      </c>
      <c r="M39" s="9">
        <v>232523607456</v>
      </c>
      <c r="O39" s="9">
        <v>-217664349184</v>
      </c>
      <c r="Q39" s="32">
        <f t="shared" si="2"/>
        <v>14859258272</v>
      </c>
      <c r="R39" s="32"/>
      <c r="T39" s="24"/>
    </row>
    <row r="40" spans="1:21" ht="21.75" customHeight="1" x14ac:dyDescent="0.2">
      <c r="A40" s="8" t="s">
        <v>230</v>
      </c>
      <c r="C40" s="9">
        <v>51903</v>
      </c>
      <c r="E40" s="9">
        <v>47190995221</v>
      </c>
      <c r="G40" s="9">
        <v>-46395985383</v>
      </c>
      <c r="I40" s="9">
        <f t="shared" si="0"/>
        <v>795009838</v>
      </c>
      <c r="K40" s="9">
        <v>51903</v>
      </c>
      <c r="M40" s="9">
        <v>47190995221</v>
      </c>
      <c r="O40" s="9">
        <v>-44160928350</v>
      </c>
      <c r="Q40" s="32">
        <f t="shared" si="2"/>
        <v>3030066871</v>
      </c>
      <c r="R40" s="32"/>
      <c r="T40" s="24"/>
    </row>
    <row r="41" spans="1:21" ht="21.75" customHeight="1" x14ac:dyDescent="0.2">
      <c r="A41" s="8" t="s">
        <v>231</v>
      </c>
      <c r="C41" s="9">
        <v>28400</v>
      </c>
      <c r="E41" s="9">
        <v>25555367250</v>
      </c>
      <c r="G41" s="9">
        <v>-25129444462</v>
      </c>
      <c r="I41" s="9">
        <f t="shared" si="0"/>
        <v>425922788</v>
      </c>
      <c r="K41" s="9">
        <v>28400</v>
      </c>
      <c r="M41" s="9">
        <v>25555367250</v>
      </c>
      <c r="O41" s="9">
        <v>-24277598887</v>
      </c>
      <c r="Q41" s="32">
        <f t="shared" si="2"/>
        <v>1277768363</v>
      </c>
      <c r="R41" s="32"/>
      <c r="T41" s="24"/>
    </row>
    <row r="42" spans="1:21" ht="21.75" customHeight="1" x14ac:dyDescent="0.2">
      <c r="A42" s="8" t="s">
        <v>82</v>
      </c>
      <c r="C42" s="9"/>
      <c r="E42" s="9">
        <v>0</v>
      </c>
      <c r="G42" s="9">
        <v>0</v>
      </c>
      <c r="I42" s="9">
        <v>-25191763165</v>
      </c>
      <c r="K42" s="9">
        <v>0</v>
      </c>
      <c r="M42" s="9">
        <v>0</v>
      </c>
      <c r="O42" s="9">
        <v>0</v>
      </c>
      <c r="Q42" s="9">
        <v>0</v>
      </c>
      <c r="R42" s="32"/>
      <c r="T42" s="24"/>
    </row>
    <row r="43" spans="1:21" ht="21.75" customHeight="1" x14ac:dyDescent="0.2">
      <c r="A43" s="8" t="s">
        <v>168</v>
      </c>
      <c r="C43" s="9">
        <v>117794</v>
      </c>
      <c r="E43" s="9">
        <v>117772649837</v>
      </c>
      <c r="G43" s="9">
        <v>-117772649837</v>
      </c>
      <c r="I43" s="9">
        <f t="shared" si="0"/>
        <v>0</v>
      </c>
      <c r="K43" s="9">
        <v>117794</v>
      </c>
      <c r="M43" s="9">
        <v>117772649837</v>
      </c>
      <c r="O43" s="9">
        <v>-117772649837</v>
      </c>
      <c r="Q43" s="32">
        <f t="shared" si="2"/>
        <v>0</v>
      </c>
      <c r="R43" s="32"/>
      <c r="T43" s="24"/>
    </row>
    <row r="44" spans="1:21" ht="21.75" customHeight="1" x14ac:dyDescent="0.2">
      <c r="A44" s="8" t="s">
        <v>301</v>
      </c>
      <c r="C44" s="9">
        <v>6856</v>
      </c>
      <c r="E44" s="9">
        <v>6889031136</v>
      </c>
      <c r="G44" s="9">
        <v>-6889031136</v>
      </c>
      <c r="I44" s="9">
        <f t="shared" si="0"/>
        <v>0</v>
      </c>
      <c r="K44" s="9">
        <v>6856</v>
      </c>
      <c r="M44" s="9">
        <v>6889031136</v>
      </c>
      <c r="O44" s="9">
        <v>-6649114629</v>
      </c>
      <c r="Q44" s="32">
        <f t="shared" si="2"/>
        <v>239916507</v>
      </c>
      <c r="R44" s="32"/>
      <c r="T44" s="24"/>
    </row>
    <row r="45" spans="1:21" ht="21.75" customHeight="1" x14ac:dyDescent="0.2">
      <c r="A45" s="8" t="s">
        <v>172</v>
      </c>
      <c r="C45" s="9">
        <v>500000</v>
      </c>
      <c r="E45" s="9">
        <v>499909375000</v>
      </c>
      <c r="G45" s="9">
        <v>-499909375000</v>
      </c>
      <c r="I45" s="9">
        <f t="shared" si="0"/>
        <v>0</v>
      </c>
      <c r="K45" s="9">
        <v>500000</v>
      </c>
      <c r="M45" s="9">
        <v>499909375000</v>
      </c>
      <c r="O45" s="9">
        <v>-541855770837</v>
      </c>
      <c r="Q45" s="32">
        <f t="shared" si="2"/>
        <v>-41946395837</v>
      </c>
      <c r="R45" s="32"/>
      <c r="T45" s="24"/>
    </row>
    <row r="46" spans="1:21" ht="21.75" customHeight="1" x14ac:dyDescent="0.2">
      <c r="A46" s="8" t="s">
        <v>171</v>
      </c>
      <c r="C46" s="9">
        <v>400000</v>
      </c>
      <c r="E46" s="9">
        <v>399927500000</v>
      </c>
      <c r="G46" s="9">
        <v>-399927500000</v>
      </c>
      <c r="I46" s="9">
        <f t="shared" si="0"/>
        <v>0</v>
      </c>
      <c r="K46" s="9">
        <v>400000</v>
      </c>
      <c r="M46" s="9">
        <v>399927500000</v>
      </c>
      <c r="O46" s="9">
        <v>-439920250000</v>
      </c>
      <c r="Q46" s="32">
        <f t="shared" si="2"/>
        <v>-39992750000</v>
      </c>
      <c r="R46" s="32"/>
      <c r="T46" s="24"/>
    </row>
    <row r="47" spans="1:21" ht="21.75" customHeight="1" x14ac:dyDescent="0.2">
      <c r="A47" s="8" t="s">
        <v>170</v>
      </c>
      <c r="C47" s="9">
        <v>178727</v>
      </c>
      <c r="E47" s="9">
        <v>178694605731</v>
      </c>
      <c r="G47" s="9">
        <v>-178694605731</v>
      </c>
      <c r="I47" s="9">
        <f t="shared" si="0"/>
        <v>0</v>
      </c>
      <c r="K47" s="9">
        <v>178727</v>
      </c>
      <c r="M47" s="9">
        <v>178694605731</v>
      </c>
      <c r="O47" s="9">
        <v>-196564066304</v>
      </c>
      <c r="Q47" s="32">
        <f t="shared" si="2"/>
        <v>-17869460573</v>
      </c>
      <c r="R47" s="32"/>
      <c r="T47" s="24"/>
    </row>
    <row r="48" spans="1:21" ht="21.75" customHeight="1" x14ac:dyDescent="0.2">
      <c r="A48" s="8" t="s">
        <v>307</v>
      </c>
      <c r="C48" s="9">
        <v>300000</v>
      </c>
      <c r="E48" s="9">
        <v>299945625000</v>
      </c>
      <c r="G48" s="9">
        <v>-299945625000</v>
      </c>
      <c r="I48" s="9">
        <f t="shared" si="0"/>
        <v>0</v>
      </c>
      <c r="K48" s="9">
        <v>300000</v>
      </c>
      <c r="M48" s="9">
        <v>299945625000</v>
      </c>
      <c r="O48" s="9">
        <v>-329940187500</v>
      </c>
      <c r="Q48" s="32">
        <f t="shared" si="2"/>
        <v>-29994562500</v>
      </c>
      <c r="R48" s="32"/>
      <c r="T48" s="24"/>
    </row>
    <row r="49" spans="1:21" ht="21.75" customHeight="1" x14ac:dyDescent="0.2">
      <c r="A49" s="8" t="s">
        <v>309</v>
      </c>
      <c r="C49" s="9">
        <v>2107459</v>
      </c>
      <c r="E49" s="9">
        <v>1953618603467</v>
      </c>
      <c r="G49" s="9">
        <v>-1953681815777</v>
      </c>
      <c r="I49" s="9">
        <f t="shared" si="0"/>
        <v>-63212310</v>
      </c>
      <c r="K49" s="9">
        <v>2107459</v>
      </c>
      <c r="M49" s="9">
        <v>1953618603467</v>
      </c>
      <c r="O49" s="9">
        <v>-1904629062681</v>
      </c>
      <c r="Q49" s="32">
        <f t="shared" si="2"/>
        <v>48989540786</v>
      </c>
      <c r="R49" s="32"/>
      <c r="T49" s="24"/>
    </row>
    <row r="50" spans="1:21" ht="21.75" customHeight="1" x14ac:dyDescent="0.2">
      <c r="A50" s="8" t="s">
        <v>302</v>
      </c>
      <c r="C50" s="9">
        <v>10690</v>
      </c>
      <c r="E50" s="9">
        <v>10511495646</v>
      </c>
      <c r="G50" s="9">
        <v>-10511495646</v>
      </c>
      <c r="I50" s="9">
        <f t="shared" si="0"/>
        <v>0</v>
      </c>
      <c r="K50" s="9">
        <v>10690</v>
      </c>
      <c r="M50" s="9">
        <v>10511495646</v>
      </c>
      <c r="O50" s="9">
        <v>-10341769214</v>
      </c>
      <c r="Q50" s="32">
        <f t="shared" si="2"/>
        <v>169726432</v>
      </c>
      <c r="R50" s="32"/>
      <c r="T50" s="24"/>
    </row>
    <row r="51" spans="1:21" ht="21.75" customHeight="1" x14ac:dyDescent="0.2">
      <c r="A51" s="8" t="s">
        <v>303</v>
      </c>
      <c r="C51" s="9">
        <v>10000</v>
      </c>
      <c r="E51" s="9">
        <v>9848214687</v>
      </c>
      <c r="G51" s="9">
        <v>-9848214687</v>
      </c>
      <c r="I51" s="9">
        <f t="shared" si="0"/>
        <v>0</v>
      </c>
      <c r="K51" s="9">
        <v>10000</v>
      </c>
      <c r="M51" s="9">
        <v>9848214687</v>
      </c>
      <c r="O51" s="9">
        <v>-9603759003</v>
      </c>
      <c r="Q51" s="32">
        <f t="shared" si="2"/>
        <v>244455684</v>
      </c>
      <c r="R51" s="32"/>
      <c r="T51" s="24"/>
    </row>
    <row r="52" spans="1:21" ht="21.75" customHeight="1" x14ac:dyDescent="0.2">
      <c r="A52" s="8" t="s">
        <v>304</v>
      </c>
      <c r="C52" s="9">
        <v>10000</v>
      </c>
      <c r="E52" s="9">
        <v>9678245500</v>
      </c>
      <c r="G52" s="9">
        <v>-9678245500</v>
      </c>
      <c r="I52" s="9">
        <f t="shared" si="0"/>
        <v>0</v>
      </c>
      <c r="K52" s="9">
        <v>10000</v>
      </c>
      <c r="M52" s="9">
        <v>9678245500</v>
      </c>
      <c r="O52" s="9">
        <v>-9550968573</v>
      </c>
      <c r="Q52" s="32">
        <f t="shared" si="2"/>
        <v>127276927</v>
      </c>
      <c r="R52" s="32"/>
      <c r="T52" s="24"/>
      <c r="U52" s="24"/>
    </row>
    <row r="53" spans="1:21" ht="21.75" customHeight="1" x14ac:dyDescent="0.2">
      <c r="A53" s="8" t="s">
        <v>305</v>
      </c>
      <c r="C53" s="9">
        <v>250000</v>
      </c>
      <c r="E53" s="9">
        <v>246417828671</v>
      </c>
      <c r="G53" s="9">
        <v>-246417828671</v>
      </c>
      <c r="I53" s="9">
        <f t="shared" si="0"/>
        <v>0</v>
      </c>
      <c r="K53" s="9">
        <v>250000</v>
      </c>
      <c r="M53" s="9">
        <v>246417828671</v>
      </c>
      <c r="O53" s="9">
        <v>-243955775000</v>
      </c>
      <c r="Q53" s="32">
        <f t="shared" si="2"/>
        <v>2462053671</v>
      </c>
      <c r="R53" s="32"/>
      <c r="T53" s="24"/>
      <c r="U53" s="24"/>
    </row>
    <row r="54" spans="1:21" ht="21.75" customHeight="1" x14ac:dyDescent="0.2">
      <c r="A54" s="8" t="s">
        <v>306</v>
      </c>
      <c r="C54" s="9">
        <v>985000</v>
      </c>
      <c r="E54" s="9">
        <v>929228296839</v>
      </c>
      <c r="G54" s="9">
        <v>-929228296839</v>
      </c>
      <c r="I54" s="9">
        <f t="shared" si="0"/>
        <v>0</v>
      </c>
      <c r="K54" s="9">
        <v>985000</v>
      </c>
      <c r="M54" s="9">
        <v>929228296839</v>
      </c>
      <c r="O54" s="9">
        <v>-907503135238</v>
      </c>
      <c r="Q54" s="32">
        <f t="shared" si="2"/>
        <v>21725161601</v>
      </c>
      <c r="R54" s="32"/>
      <c r="T54" s="24"/>
      <c r="U54" s="24"/>
    </row>
    <row r="55" spans="1:21" ht="21.75" customHeight="1" x14ac:dyDescent="0.2">
      <c r="A55" s="8" t="s">
        <v>308</v>
      </c>
      <c r="C55" s="9">
        <v>527966</v>
      </c>
      <c r="E55" s="9">
        <v>499893179935</v>
      </c>
      <c r="G55" s="9">
        <v>-505435818150</v>
      </c>
      <c r="I55" s="9">
        <f t="shared" si="0"/>
        <v>-5542638215</v>
      </c>
      <c r="K55" s="9">
        <v>527966</v>
      </c>
      <c r="M55" s="9">
        <v>499893179935</v>
      </c>
      <c r="O55" s="9">
        <v>-493611523292</v>
      </c>
      <c r="Q55" s="32">
        <f t="shared" si="2"/>
        <v>6281656643</v>
      </c>
      <c r="R55" s="32"/>
      <c r="T55" s="24"/>
      <c r="U55" s="24"/>
    </row>
    <row r="56" spans="1:21" ht="21.75" customHeight="1" x14ac:dyDescent="0.2">
      <c r="A56" s="8" t="s">
        <v>310</v>
      </c>
      <c r="C56" s="9">
        <v>1053200</v>
      </c>
      <c r="E56" s="9">
        <v>922488628625</v>
      </c>
      <c r="G56" s="9">
        <v>-928027456530</v>
      </c>
      <c r="I56" s="9">
        <f t="shared" si="0"/>
        <v>-5538827905</v>
      </c>
      <c r="K56" s="9">
        <v>1053200</v>
      </c>
      <c r="M56" s="9">
        <v>922488628625</v>
      </c>
      <c r="O56" s="9">
        <v>-1004044184001</v>
      </c>
      <c r="Q56" s="32">
        <f t="shared" si="2"/>
        <v>-81555555376</v>
      </c>
      <c r="R56" s="32"/>
      <c r="T56" s="24"/>
    </row>
    <row r="57" spans="1:21" ht="21.75" customHeight="1" x14ac:dyDescent="0.2">
      <c r="A57" s="8" t="s">
        <v>311</v>
      </c>
      <c r="C57" s="9">
        <v>1700000</v>
      </c>
      <c r="E57" s="9">
        <v>1469213656750</v>
      </c>
      <c r="G57" s="9">
        <v>-1469690000000</v>
      </c>
      <c r="I57" s="9">
        <f t="shared" si="0"/>
        <v>-476343250</v>
      </c>
      <c r="K57" s="9">
        <v>1700000</v>
      </c>
      <c r="M57" s="9">
        <v>1469213656750</v>
      </c>
      <c r="O57" s="9">
        <v>-1469690000000</v>
      </c>
      <c r="Q57" s="32">
        <f t="shared" si="2"/>
        <v>-476343250</v>
      </c>
      <c r="R57" s="32"/>
      <c r="T57" s="24"/>
    </row>
    <row r="58" spans="1:21" ht="21.75" customHeight="1" x14ac:dyDescent="0.2">
      <c r="A58" s="8" t="s">
        <v>312</v>
      </c>
      <c r="C58" s="9">
        <v>1880000</v>
      </c>
      <c r="E58" s="9">
        <v>1702181823615</v>
      </c>
      <c r="G58" s="9">
        <v>-1702181823615</v>
      </c>
      <c r="I58" s="9">
        <f t="shared" si="0"/>
        <v>0</v>
      </c>
      <c r="K58" s="9">
        <v>1880000</v>
      </c>
      <c r="M58" s="9">
        <v>1702181823615</v>
      </c>
      <c r="O58" s="9">
        <v>-1700500000000</v>
      </c>
      <c r="Q58" s="32">
        <f t="shared" si="2"/>
        <v>1681823615</v>
      </c>
      <c r="R58" s="32"/>
      <c r="T58" s="24"/>
    </row>
    <row r="59" spans="1:21" ht="21.75" customHeight="1" x14ac:dyDescent="0.2">
      <c r="A59" s="8" t="s">
        <v>313</v>
      </c>
      <c r="C59" s="9">
        <v>1470000</v>
      </c>
      <c r="E59" s="9">
        <v>1267983236375</v>
      </c>
      <c r="G59" s="9">
        <v>-1267376223400</v>
      </c>
      <c r="I59" s="9">
        <f t="shared" si="0"/>
        <v>607012975</v>
      </c>
      <c r="K59" s="9">
        <v>1470000</v>
      </c>
      <c r="M59" s="9">
        <v>1267983236375</v>
      </c>
      <c r="O59" s="9">
        <v>-1267376223400</v>
      </c>
      <c r="Q59" s="32">
        <f t="shared" si="2"/>
        <v>607012975</v>
      </c>
      <c r="R59" s="32"/>
      <c r="T59" s="24"/>
    </row>
    <row r="60" spans="1:21" ht="21.75" customHeight="1" x14ac:dyDescent="0.2">
      <c r="A60" s="8" t="s">
        <v>314</v>
      </c>
      <c r="C60" s="9">
        <v>275000</v>
      </c>
      <c r="E60" s="9">
        <v>252566464029</v>
      </c>
      <c r="G60" s="9">
        <v>-252235326350</v>
      </c>
      <c r="I60" s="9">
        <f t="shared" si="0"/>
        <v>331137679</v>
      </c>
      <c r="K60" s="9">
        <v>275000</v>
      </c>
      <c r="M60" s="9">
        <v>252566464029</v>
      </c>
      <c r="O60" s="9">
        <v>-252235326350</v>
      </c>
      <c r="Q60" s="32">
        <f t="shared" si="2"/>
        <v>331137679</v>
      </c>
      <c r="R60" s="32"/>
      <c r="T60" s="24"/>
    </row>
    <row r="61" spans="1:21" ht="21.75" customHeight="1" x14ac:dyDescent="0.2">
      <c r="A61" s="8" t="s">
        <v>175</v>
      </c>
      <c r="C61" s="9">
        <v>800000</v>
      </c>
      <c r="E61" s="9">
        <v>759282355125</v>
      </c>
      <c r="G61" s="9">
        <v>-758363321730</v>
      </c>
      <c r="I61" s="9">
        <f t="shared" si="0"/>
        <v>919033395</v>
      </c>
      <c r="K61" s="9">
        <v>800000</v>
      </c>
      <c r="M61" s="9">
        <v>759282355125</v>
      </c>
      <c r="O61" s="9">
        <v>-744425848355</v>
      </c>
      <c r="Q61" s="32">
        <f t="shared" si="2"/>
        <v>14856506770</v>
      </c>
      <c r="R61" s="32"/>
      <c r="T61" s="24"/>
    </row>
    <row r="62" spans="1:21" ht="21.75" customHeight="1" thickBot="1" x14ac:dyDescent="0.25">
      <c r="A62" s="15" t="s">
        <v>28</v>
      </c>
      <c r="C62" s="16">
        <v>326255362</v>
      </c>
      <c r="E62" s="16">
        <f>SUM(E8:E61)</f>
        <v>18632737829372</v>
      </c>
      <c r="G62" s="16">
        <f>SUM(G8:G61)</f>
        <v>-18471286897911</v>
      </c>
      <c r="I62" s="16">
        <f>SUM(I8:I61)</f>
        <v>136146308296</v>
      </c>
      <c r="K62" s="16">
        <f>SUM(K35:K61)</f>
        <v>14409395</v>
      </c>
      <c r="M62" s="16">
        <f>SUM(M35:M61)</f>
        <v>13276087656254</v>
      </c>
      <c r="O62" s="16">
        <f>SUM(O35:O61)</f>
        <v>-13271485739360</v>
      </c>
      <c r="Q62" s="53">
        <f>SUM(Q8:Q61)</f>
        <v>373559663439</v>
      </c>
      <c r="R62" s="53"/>
    </row>
    <row r="63" spans="1:21" ht="13.5" thickTop="1" x14ac:dyDescent="0.2"/>
    <row r="64" spans="1:21" x14ac:dyDescent="0.2">
      <c r="I64" s="24"/>
      <c r="Q64" s="24"/>
    </row>
    <row r="65" spans="9:17" x14ac:dyDescent="0.2">
      <c r="I65" s="24"/>
      <c r="Q65" s="24"/>
    </row>
    <row r="66" spans="9:17" x14ac:dyDescent="0.2">
      <c r="I66" s="24"/>
      <c r="Q66" s="24"/>
    </row>
    <row r="71" spans="9:17" x14ac:dyDescent="0.2">
      <c r="I71" s="24"/>
    </row>
    <row r="76" spans="9:17" x14ac:dyDescent="0.2">
      <c r="I76" s="24"/>
    </row>
    <row r="77" spans="9:17" x14ac:dyDescent="0.2">
      <c r="I77" s="24"/>
    </row>
  </sheetData>
  <sortState xmlns:xlrd2="http://schemas.microsoft.com/office/spreadsheetml/2017/richdata2" ref="A8:Q61">
    <sortCondition ref="A8:A61"/>
  </sortState>
  <mergeCells count="9">
    <mergeCell ref="Q62:R6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W23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4.45" customHeight="1" x14ac:dyDescent="0.2"/>
    <row r="5" spans="1:49" ht="14.45" customHeight="1" x14ac:dyDescent="0.2">
      <c r="A5" s="51" t="s">
        <v>29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ht="14.45" customHeight="1" x14ac:dyDescent="0.2">
      <c r="I6" s="47" t="s">
        <v>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C6" s="47" t="s">
        <v>9</v>
      </c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7" t="s">
        <v>30</v>
      </c>
      <c r="B8" s="47"/>
      <c r="C8" s="47"/>
      <c r="D8" s="47"/>
      <c r="E8" s="47"/>
      <c r="F8" s="47"/>
      <c r="G8" s="47"/>
      <c r="I8" s="47" t="s">
        <v>31</v>
      </c>
      <c r="J8" s="47"/>
      <c r="K8" s="47"/>
      <c r="M8" s="47" t="s">
        <v>32</v>
      </c>
      <c r="N8" s="47"/>
      <c r="O8" s="47"/>
      <c r="Q8" s="47" t="s">
        <v>33</v>
      </c>
      <c r="R8" s="47"/>
      <c r="S8" s="47"/>
      <c r="T8" s="47"/>
      <c r="U8" s="47"/>
      <c r="W8" s="47" t="s">
        <v>34</v>
      </c>
      <c r="X8" s="47"/>
      <c r="Y8" s="47"/>
      <c r="Z8" s="47"/>
      <c r="AA8" s="47"/>
      <c r="AC8" s="47" t="s">
        <v>31</v>
      </c>
      <c r="AD8" s="47"/>
      <c r="AE8" s="47"/>
      <c r="AF8" s="47"/>
      <c r="AG8" s="47"/>
      <c r="AI8" s="47" t="s">
        <v>32</v>
      </c>
      <c r="AJ8" s="47"/>
      <c r="AK8" s="47"/>
      <c r="AM8" s="47" t="s">
        <v>33</v>
      </c>
      <c r="AN8" s="47"/>
      <c r="AO8" s="47"/>
      <c r="AQ8" s="47" t="s">
        <v>34</v>
      </c>
      <c r="AR8" s="47"/>
      <c r="AS8" s="47"/>
    </row>
    <row r="9" spans="1:49" ht="14.45" customHeight="1" x14ac:dyDescent="0.2">
      <c r="A9" s="51" t="s">
        <v>35</v>
      </c>
      <c r="B9" s="52"/>
      <c r="C9" s="52"/>
      <c r="D9" s="52"/>
      <c r="E9" s="52"/>
      <c r="F9" s="52"/>
      <c r="G9" s="52"/>
      <c r="H9" s="51"/>
      <c r="I9" s="52"/>
      <c r="J9" s="52"/>
      <c r="K9" s="52"/>
      <c r="L9" s="51"/>
      <c r="M9" s="52"/>
      <c r="N9" s="52"/>
      <c r="O9" s="52"/>
      <c r="P9" s="51"/>
      <c r="Q9" s="52"/>
      <c r="R9" s="52"/>
      <c r="S9" s="52"/>
      <c r="T9" s="52"/>
      <c r="U9" s="52"/>
      <c r="V9" s="51"/>
      <c r="W9" s="52"/>
      <c r="X9" s="52"/>
      <c r="Y9" s="52"/>
      <c r="Z9" s="52"/>
      <c r="AA9" s="52"/>
      <c r="AB9" s="51"/>
      <c r="AC9" s="52"/>
      <c r="AD9" s="52"/>
      <c r="AE9" s="52"/>
      <c r="AF9" s="52"/>
      <c r="AG9" s="52"/>
      <c r="AH9" s="51"/>
      <c r="AI9" s="52"/>
      <c r="AJ9" s="52"/>
      <c r="AK9" s="52"/>
      <c r="AL9" s="51"/>
      <c r="AM9" s="52"/>
      <c r="AN9" s="52"/>
      <c r="AO9" s="52"/>
      <c r="AP9" s="51"/>
      <c r="AQ9" s="52"/>
      <c r="AR9" s="52"/>
      <c r="AS9" s="52"/>
      <c r="AT9" s="51"/>
      <c r="AU9" s="51"/>
      <c r="AV9" s="51"/>
      <c r="AW9" s="51"/>
    </row>
    <row r="10" spans="1:49" ht="14.45" customHeight="1" x14ac:dyDescent="0.2">
      <c r="C10" s="47" t="s">
        <v>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Y10" s="47" t="s">
        <v>9</v>
      </c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</row>
    <row r="11" spans="1:49" ht="14.45" customHeight="1" x14ac:dyDescent="0.2">
      <c r="A11" s="2" t="s">
        <v>30</v>
      </c>
      <c r="C11" s="4" t="s">
        <v>36</v>
      </c>
      <c r="D11" s="3"/>
      <c r="E11" s="4" t="s">
        <v>37</v>
      </c>
      <c r="F11" s="3"/>
      <c r="G11" s="50" t="s">
        <v>38</v>
      </c>
      <c r="H11" s="50"/>
      <c r="I11" s="50"/>
      <c r="J11" s="3"/>
      <c r="K11" s="50" t="s">
        <v>39</v>
      </c>
      <c r="L11" s="50"/>
      <c r="M11" s="50"/>
      <c r="N11" s="3"/>
      <c r="O11" s="50" t="s">
        <v>32</v>
      </c>
      <c r="P11" s="50"/>
      <c r="Q11" s="50"/>
      <c r="R11" s="3"/>
      <c r="S11" s="50" t="s">
        <v>33</v>
      </c>
      <c r="T11" s="50"/>
      <c r="U11" s="50"/>
      <c r="V11" s="50"/>
      <c r="W11" s="50"/>
      <c r="Y11" s="50" t="s">
        <v>36</v>
      </c>
      <c r="Z11" s="50"/>
      <c r="AA11" s="50"/>
      <c r="AB11" s="50"/>
      <c r="AC11" s="50"/>
      <c r="AD11" s="3"/>
      <c r="AE11" s="50" t="s">
        <v>37</v>
      </c>
      <c r="AF11" s="50"/>
      <c r="AG11" s="50"/>
      <c r="AH11" s="50"/>
      <c r="AI11" s="50"/>
      <c r="AJ11" s="3"/>
      <c r="AK11" s="50" t="s">
        <v>38</v>
      </c>
      <c r="AL11" s="50"/>
      <c r="AM11" s="50"/>
      <c r="AN11" s="3"/>
      <c r="AO11" s="50" t="s">
        <v>39</v>
      </c>
      <c r="AP11" s="50"/>
      <c r="AQ11" s="50"/>
      <c r="AR11" s="3"/>
      <c r="AS11" s="50" t="s">
        <v>32</v>
      </c>
      <c r="AT11" s="50"/>
      <c r="AU11" s="3"/>
      <c r="AV11" s="4" t="s">
        <v>33</v>
      </c>
    </row>
    <row r="12" spans="1:49" ht="14.45" customHeight="1" x14ac:dyDescent="0.2">
      <c r="A12" s="51" t="s">
        <v>40</v>
      </c>
      <c r="B12" s="51"/>
      <c r="C12" s="52"/>
      <c r="D12" s="51"/>
      <c r="E12" s="52"/>
      <c r="F12" s="51"/>
      <c r="G12" s="52"/>
      <c r="H12" s="52"/>
      <c r="I12" s="52"/>
      <c r="J12" s="51"/>
      <c r="K12" s="52"/>
      <c r="L12" s="52"/>
      <c r="M12" s="52"/>
      <c r="N12" s="51"/>
      <c r="O12" s="52"/>
      <c r="P12" s="52"/>
      <c r="Q12" s="52"/>
      <c r="R12" s="51"/>
      <c r="S12" s="52"/>
      <c r="T12" s="52"/>
      <c r="U12" s="52"/>
      <c r="V12" s="52"/>
      <c r="W12" s="52"/>
      <c r="X12" s="51"/>
      <c r="Y12" s="52"/>
      <c r="Z12" s="52"/>
      <c r="AA12" s="52"/>
      <c r="AB12" s="52"/>
      <c r="AC12" s="52"/>
      <c r="AD12" s="51"/>
      <c r="AE12" s="52"/>
      <c r="AF12" s="52"/>
      <c r="AG12" s="52"/>
      <c r="AH12" s="52"/>
      <c r="AI12" s="52"/>
      <c r="AJ12" s="51"/>
      <c r="AK12" s="52"/>
      <c r="AL12" s="52"/>
      <c r="AM12" s="52"/>
      <c r="AN12" s="51"/>
      <c r="AO12" s="52"/>
      <c r="AP12" s="52"/>
      <c r="AQ12" s="52"/>
      <c r="AR12" s="51"/>
      <c r="AS12" s="52"/>
      <c r="AT12" s="52"/>
      <c r="AU12" s="51"/>
      <c r="AV12" s="52"/>
      <c r="AW12" s="51"/>
    </row>
    <row r="13" spans="1:49" ht="14.45" customHeight="1" x14ac:dyDescent="0.2">
      <c r="C13" s="47" t="s">
        <v>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O13" s="47" t="s">
        <v>9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49" ht="14.45" customHeight="1" x14ac:dyDescent="0.2">
      <c r="A14" s="2" t="s">
        <v>30</v>
      </c>
      <c r="C14" s="4" t="s">
        <v>37</v>
      </c>
      <c r="D14" s="3"/>
      <c r="E14" s="4" t="s">
        <v>39</v>
      </c>
      <c r="F14" s="3"/>
      <c r="G14" s="50" t="s">
        <v>32</v>
      </c>
      <c r="H14" s="50"/>
      <c r="I14" s="50"/>
      <c r="J14" s="3"/>
      <c r="K14" s="50" t="s">
        <v>33</v>
      </c>
      <c r="L14" s="50"/>
      <c r="M14" s="50"/>
      <c r="O14" s="50" t="s">
        <v>37</v>
      </c>
      <c r="P14" s="50"/>
      <c r="Q14" s="50"/>
      <c r="R14" s="50"/>
      <c r="S14" s="50"/>
      <c r="T14" s="3"/>
      <c r="U14" s="50" t="s">
        <v>39</v>
      </c>
      <c r="V14" s="50"/>
      <c r="W14" s="50"/>
      <c r="X14" s="50"/>
      <c r="Y14" s="50"/>
      <c r="Z14" s="3"/>
      <c r="AA14" s="50" t="s">
        <v>32</v>
      </c>
      <c r="AB14" s="50"/>
      <c r="AC14" s="50"/>
      <c r="AD14" s="50"/>
      <c r="AE14" s="50"/>
      <c r="AF14" s="3"/>
      <c r="AG14" s="50" t="s">
        <v>33</v>
      </c>
      <c r="AH14" s="50"/>
      <c r="AI14" s="50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A32"/>
  <sheetViews>
    <sheetView rightToLeft="1" workbookViewId="0">
      <selection activeCell="M20" sqref="M20"/>
    </sheetView>
  </sheetViews>
  <sheetFormatPr defaultRowHeight="12.75" x14ac:dyDescent="0.2"/>
  <cols>
    <col min="1" max="1" width="24.8554687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0.7109375" bestFit="1" customWidth="1"/>
    <col min="16" max="16" width="1.28515625" customWidth="1"/>
    <col min="17" max="17" width="14.710937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20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14.45" customHeight="1" x14ac:dyDescent="0.2"/>
    <row r="5" spans="1:27" ht="14.45" customHeight="1" x14ac:dyDescent="0.2">
      <c r="A5" s="1" t="s">
        <v>41</v>
      </c>
      <c r="B5" s="51" t="s">
        <v>42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14.45" customHeight="1" x14ac:dyDescent="0.2">
      <c r="E6" s="47" t="s">
        <v>7</v>
      </c>
      <c r="F6" s="47"/>
      <c r="G6" s="47"/>
      <c r="H6" s="47"/>
      <c r="I6" s="47"/>
      <c r="K6" s="47" t="s">
        <v>8</v>
      </c>
      <c r="L6" s="47"/>
      <c r="M6" s="47"/>
      <c r="N6" s="47"/>
      <c r="O6" s="47"/>
      <c r="P6" s="47"/>
      <c r="Q6" s="47"/>
      <c r="S6" s="47" t="s">
        <v>9</v>
      </c>
      <c r="T6" s="47"/>
      <c r="U6" s="47"/>
      <c r="V6" s="47"/>
      <c r="W6" s="47"/>
      <c r="X6" s="47"/>
      <c r="Y6" s="47"/>
      <c r="Z6" s="47"/>
      <c r="AA6" s="47"/>
    </row>
    <row r="7" spans="1:27" ht="14.45" customHeight="1" x14ac:dyDescent="0.2">
      <c r="E7" s="3"/>
      <c r="F7" s="3"/>
      <c r="G7" s="3"/>
      <c r="H7" s="3"/>
      <c r="I7" s="3"/>
      <c r="K7" s="50" t="s">
        <v>43</v>
      </c>
      <c r="L7" s="50"/>
      <c r="M7" s="50"/>
      <c r="N7" s="3"/>
      <c r="O7" s="50" t="s">
        <v>44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7" t="s">
        <v>45</v>
      </c>
      <c r="B8" s="47"/>
      <c r="D8" s="47" t="s">
        <v>46</v>
      </c>
      <c r="E8" s="4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8" t="s">
        <v>48</v>
      </c>
      <c r="B9" s="48"/>
      <c r="D9" s="49">
        <v>2461</v>
      </c>
      <c r="E9" s="49"/>
      <c r="G9" s="6">
        <v>59989973399</v>
      </c>
      <c r="I9" s="6">
        <v>99608145643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37383392</v>
      </c>
      <c r="W9" s="6">
        <v>59989973399</v>
      </c>
      <c r="Y9" s="6">
        <v>92000527712</v>
      </c>
      <c r="AA9" s="7">
        <v>0.24</v>
      </c>
    </row>
    <row r="10" spans="1:27" ht="21.75" customHeight="1" x14ac:dyDescent="0.2">
      <c r="A10" s="46" t="s">
        <v>49</v>
      </c>
      <c r="B10" s="46"/>
      <c r="D10" s="43">
        <v>233406</v>
      </c>
      <c r="E10" s="43"/>
      <c r="G10" s="9">
        <v>254999493874</v>
      </c>
      <c r="I10" s="9">
        <v>330411847660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1328703</v>
      </c>
      <c r="W10" s="9">
        <v>254999493874</v>
      </c>
      <c r="Y10" s="9">
        <v>310127232418</v>
      </c>
      <c r="AA10" s="10">
        <v>0.82</v>
      </c>
    </row>
    <row r="11" spans="1:27" ht="21.75" customHeight="1" x14ac:dyDescent="0.2">
      <c r="A11" s="46" t="s">
        <v>50</v>
      </c>
      <c r="B11" s="46"/>
      <c r="D11" s="43">
        <v>99731452</v>
      </c>
      <c r="E11" s="43"/>
      <c r="G11" s="9">
        <v>1370001771592</v>
      </c>
      <c r="I11" s="9">
        <v>1559155644100.0801</v>
      </c>
      <c r="K11" s="9">
        <v>0</v>
      </c>
      <c r="M11" s="9">
        <v>0</v>
      </c>
      <c r="O11" s="9">
        <v>0</v>
      </c>
      <c r="Q11" s="9">
        <v>0</v>
      </c>
      <c r="S11" s="9">
        <v>99731452</v>
      </c>
      <c r="U11" s="9">
        <v>16039.9</v>
      </c>
      <c r="W11" s="9">
        <v>1370001771592</v>
      </c>
      <c r="Y11" s="9">
        <v>1599682516934</v>
      </c>
      <c r="AA11" s="10">
        <v>4.2300000000000004</v>
      </c>
    </row>
    <row r="12" spans="1:27" ht="21.75" customHeight="1" x14ac:dyDescent="0.2">
      <c r="A12" s="46" t="s">
        <v>51</v>
      </c>
      <c r="B12" s="46"/>
      <c r="D12" s="43">
        <v>200000</v>
      </c>
      <c r="E12" s="43"/>
      <c r="G12" s="9">
        <v>40563312383</v>
      </c>
      <c r="I12" s="9">
        <v>44067607500</v>
      </c>
      <c r="K12" s="9">
        <v>0</v>
      </c>
      <c r="M12" s="9">
        <v>0</v>
      </c>
      <c r="O12" s="9">
        <v>0</v>
      </c>
      <c r="Q12" s="9">
        <v>0</v>
      </c>
      <c r="S12" s="9">
        <v>200000</v>
      </c>
      <c r="U12" s="9">
        <v>198160</v>
      </c>
      <c r="W12" s="9">
        <v>40563312383</v>
      </c>
      <c r="Y12" s="9">
        <v>39584937000</v>
      </c>
      <c r="AA12" s="10">
        <v>0.1</v>
      </c>
    </row>
    <row r="13" spans="1:27" ht="21.75" customHeight="1" x14ac:dyDescent="0.2">
      <c r="A13" s="46" t="s">
        <v>52</v>
      </c>
      <c r="B13" s="46"/>
      <c r="D13" s="43">
        <v>36076195</v>
      </c>
      <c r="E13" s="43"/>
      <c r="G13" s="9">
        <v>442924115971</v>
      </c>
      <c r="I13" s="9">
        <v>475493629910.70001</v>
      </c>
      <c r="K13" s="9">
        <v>29239433</v>
      </c>
      <c r="M13" s="9">
        <v>385699992251.96997</v>
      </c>
      <c r="O13" s="9">
        <v>0</v>
      </c>
      <c r="Q13" s="9">
        <v>0</v>
      </c>
      <c r="S13" s="9">
        <v>65315628</v>
      </c>
      <c r="U13" s="9">
        <v>13523.22</v>
      </c>
      <c r="W13" s="9">
        <v>828624108223</v>
      </c>
      <c r="Y13" s="9">
        <v>883277606882</v>
      </c>
      <c r="AA13" s="10">
        <v>2.34</v>
      </c>
    </row>
    <row r="14" spans="1:27" ht="21.75" customHeight="1" x14ac:dyDescent="0.2">
      <c r="A14" s="46" t="s">
        <v>53</v>
      </c>
      <c r="B14" s="46"/>
      <c r="D14" s="43">
        <v>2000000</v>
      </c>
      <c r="E14" s="43"/>
      <c r="G14" s="9">
        <v>24846842849</v>
      </c>
      <c r="I14" s="9">
        <v>50000553750</v>
      </c>
      <c r="K14" s="9">
        <v>0</v>
      </c>
      <c r="M14" s="9">
        <v>0</v>
      </c>
      <c r="O14" s="9">
        <v>0</v>
      </c>
      <c r="Q14" s="9">
        <v>0</v>
      </c>
      <c r="S14" s="9">
        <v>2000000</v>
      </c>
      <c r="U14" s="9">
        <v>23630</v>
      </c>
      <c r="W14" s="9">
        <v>24846842849</v>
      </c>
      <c r="Y14" s="9">
        <v>47203878750</v>
      </c>
      <c r="AA14" s="10">
        <v>0.12</v>
      </c>
    </row>
    <row r="15" spans="1:27" ht="21.75" customHeight="1" x14ac:dyDescent="0.2">
      <c r="A15" s="46" t="s">
        <v>54</v>
      </c>
      <c r="B15" s="46"/>
      <c r="D15" s="43">
        <v>63899550</v>
      </c>
      <c r="E15" s="43"/>
      <c r="G15" s="9">
        <v>731623482791</v>
      </c>
      <c r="I15" s="9">
        <v>840348733009.5</v>
      </c>
      <c r="K15" s="9">
        <v>0</v>
      </c>
      <c r="M15" s="9">
        <v>0</v>
      </c>
      <c r="O15" s="9">
        <v>0</v>
      </c>
      <c r="Q15" s="9">
        <v>0</v>
      </c>
      <c r="S15" s="9">
        <v>63899550</v>
      </c>
      <c r="U15" s="9">
        <v>13382.52</v>
      </c>
      <c r="W15" s="9">
        <v>731623482791</v>
      </c>
      <c r="Y15" s="9">
        <v>855137005866</v>
      </c>
      <c r="AA15" s="10">
        <v>2.2599999999999998</v>
      </c>
    </row>
    <row r="16" spans="1:27" ht="21.75" customHeight="1" x14ac:dyDescent="0.2">
      <c r="A16" s="46" t="s">
        <v>55</v>
      </c>
      <c r="B16" s="46"/>
      <c r="D16" s="43">
        <v>2000000</v>
      </c>
      <c r="E16" s="43"/>
      <c r="G16" s="9">
        <v>20023200000</v>
      </c>
      <c r="I16" s="9">
        <v>20136060000</v>
      </c>
      <c r="K16" s="9">
        <v>0</v>
      </c>
      <c r="M16" s="9">
        <v>0</v>
      </c>
      <c r="O16" s="9">
        <v>-2000000</v>
      </c>
      <c r="Q16" s="9">
        <v>20126445864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7" ht="21.75" customHeight="1" x14ac:dyDescent="0.2">
      <c r="A17" s="46" t="s">
        <v>56</v>
      </c>
      <c r="B17" s="46"/>
      <c r="D17" s="43">
        <v>1000000</v>
      </c>
      <c r="E17" s="43"/>
      <c r="G17" s="9">
        <v>13939484400</v>
      </c>
      <c r="I17" s="9">
        <v>23591951250</v>
      </c>
      <c r="K17" s="9">
        <v>0</v>
      </c>
      <c r="M17" s="9">
        <v>0</v>
      </c>
      <c r="O17" s="9">
        <v>0</v>
      </c>
      <c r="Q17" s="9">
        <v>0</v>
      </c>
      <c r="S17" s="9">
        <v>1000000</v>
      </c>
      <c r="U17" s="9">
        <v>22570</v>
      </c>
      <c r="W17" s="9">
        <v>13939484400</v>
      </c>
      <c r="Y17" s="9">
        <v>22543198125</v>
      </c>
      <c r="AA17" s="10">
        <v>0.06</v>
      </c>
    </row>
    <row r="18" spans="1:27" ht="21.75" customHeight="1" x14ac:dyDescent="0.2">
      <c r="A18" s="46" t="s">
        <v>57</v>
      </c>
      <c r="B18" s="46"/>
      <c r="D18" s="43">
        <v>35492156</v>
      </c>
      <c r="E18" s="43"/>
      <c r="G18" s="9">
        <v>725333966360</v>
      </c>
      <c r="I18" s="9">
        <v>837177973159.64001</v>
      </c>
      <c r="K18" s="9">
        <v>0</v>
      </c>
      <c r="M18" s="9">
        <v>0</v>
      </c>
      <c r="O18" s="9">
        <v>0</v>
      </c>
      <c r="Q18" s="9">
        <v>0</v>
      </c>
      <c r="S18" s="9">
        <v>35492156</v>
      </c>
      <c r="U18" s="9">
        <v>24100.92</v>
      </c>
      <c r="W18" s="9">
        <v>725333966360</v>
      </c>
      <c r="Y18" s="9">
        <v>855393612383</v>
      </c>
      <c r="AA18" s="10">
        <v>2.2599999999999998</v>
      </c>
    </row>
    <row r="19" spans="1:27" ht="21.75" customHeight="1" x14ac:dyDescent="0.2">
      <c r="A19" s="46" t="s">
        <v>58</v>
      </c>
      <c r="B19" s="46"/>
      <c r="D19" s="43">
        <v>2384959</v>
      </c>
      <c r="E19" s="43"/>
      <c r="G19" s="9">
        <v>28298527336</v>
      </c>
      <c r="I19" s="9">
        <v>24821761893.5737</v>
      </c>
      <c r="K19" s="9">
        <v>0</v>
      </c>
      <c r="M19" s="9">
        <v>0</v>
      </c>
      <c r="O19" s="9">
        <v>0</v>
      </c>
      <c r="Q19" s="9">
        <v>0</v>
      </c>
      <c r="S19" s="9">
        <v>2384959</v>
      </c>
      <c r="U19" s="9">
        <v>10910</v>
      </c>
      <c r="W19" s="9">
        <v>28298527336</v>
      </c>
      <c r="Y19" s="9">
        <v>25989004055</v>
      </c>
      <c r="AA19" s="10">
        <v>7.0000000000000007E-2</v>
      </c>
    </row>
    <row r="20" spans="1:27" ht="21.75" customHeight="1" x14ac:dyDescent="0.2">
      <c r="A20" s="46" t="s">
        <v>59</v>
      </c>
      <c r="B20" s="46"/>
      <c r="D20" s="43">
        <v>841877</v>
      </c>
      <c r="E20" s="43"/>
      <c r="G20" s="9">
        <v>25723574314</v>
      </c>
      <c r="I20" s="9">
        <v>27650221261.330799</v>
      </c>
      <c r="K20" s="9">
        <v>0</v>
      </c>
      <c r="M20" s="9">
        <v>0</v>
      </c>
      <c r="O20" s="9">
        <v>0</v>
      </c>
      <c r="Q20" s="9">
        <v>0</v>
      </c>
      <c r="S20" s="9">
        <v>841877</v>
      </c>
      <c r="U20" s="9">
        <v>33900</v>
      </c>
      <c r="W20" s="9">
        <v>25723574314</v>
      </c>
      <c r="Y20" s="9">
        <v>28505382743</v>
      </c>
      <c r="AA20" s="10">
        <v>0.08</v>
      </c>
    </row>
    <row r="21" spans="1:27" ht="21.75" customHeight="1" x14ac:dyDescent="0.2">
      <c r="A21" s="46" t="s">
        <v>60</v>
      </c>
      <c r="B21" s="46"/>
      <c r="D21" s="43">
        <v>350000</v>
      </c>
      <c r="E21" s="43"/>
      <c r="G21" s="9">
        <v>7400925126</v>
      </c>
      <c r="I21" s="9">
        <v>8092528696.875</v>
      </c>
      <c r="K21" s="9">
        <v>0</v>
      </c>
      <c r="M21" s="9">
        <v>0</v>
      </c>
      <c r="O21" s="9">
        <v>0</v>
      </c>
      <c r="Q21" s="9">
        <v>0</v>
      </c>
      <c r="S21" s="9">
        <v>350000</v>
      </c>
      <c r="U21" s="9">
        <v>21900</v>
      </c>
      <c r="W21" s="9">
        <v>7400925126</v>
      </c>
      <c r="Y21" s="9">
        <v>7655897812</v>
      </c>
      <c r="AA21" s="10">
        <v>0.02</v>
      </c>
    </row>
    <row r="22" spans="1:27" ht="21.75" customHeight="1" x14ac:dyDescent="0.2">
      <c r="A22" s="46" t="s">
        <v>61</v>
      </c>
      <c r="B22" s="46"/>
      <c r="D22" s="43">
        <v>999980</v>
      </c>
      <c r="E22" s="43"/>
      <c r="G22" s="9">
        <v>13749656437</v>
      </c>
      <c r="I22" s="9">
        <v>13433759444.4375</v>
      </c>
      <c r="K22" s="9">
        <v>0</v>
      </c>
      <c r="M22" s="9">
        <v>0</v>
      </c>
      <c r="O22" s="9">
        <v>0</v>
      </c>
      <c r="Q22" s="9">
        <v>0</v>
      </c>
      <c r="S22" s="9">
        <v>999980</v>
      </c>
      <c r="U22" s="9">
        <v>12851</v>
      </c>
      <c r="W22" s="9">
        <v>13749656437</v>
      </c>
      <c r="Y22" s="9">
        <v>12835482722</v>
      </c>
      <c r="AA22" s="10">
        <v>0.03</v>
      </c>
    </row>
    <row r="23" spans="1:27" ht="21.75" customHeight="1" x14ac:dyDescent="0.2">
      <c r="A23" s="46" t="s">
        <v>62</v>
      </c>
      <c r="B23" s="46"/>
      <c r="D23" s="43">
        <v>2000000</v>
      </c>
      <c r="E23" s="43"/>
      <c r="G23" s="9">
        <v>29366025105</v>
      </c>
      <c r="I23" s="9">
        <v>31095030750</v>
      </c>
      <c r="K23" s="9">
        <v>0</v>
      </c>
      <c r="M23" s="9">
        <v>0</v>
      </c>
      <c r="O23" s="9">
        <v>0</v>
      </c>
      <c r="Q23" s="9">
        <v>0</v>
      </c>
      <c r="S23" s="9">
        <v>2000000</v>
      </c>
      <c r="U23" s="9">
        <v>15012</v>
      </c>
      <c r="W23" s="9">
        <v>29366025105</v>
      </c>
      <c r="Y23" s="9">
        <v>29988346500</v>
      </c>
      <c r="AA23" s="10">
        <v>0.08</v>
      </c>
    </row>
    <row r="24" spans="1:27" ht="21.75" customHeight="1" x14ac:dyDescent="0.2">
      <c r="A24" s="46" t="s">
        <v>63</v>
      </c>
      <c r="B24" s="46"/>
      <c r="D24" s="43">
        <v>1724881</v>
      </c>
      <c r="E24" s="43"/>
      <c r="G24" s="9">
        <v>19999995195</v>
      </c>
      <c r="I24" s="9">
        <v>34861569891</v>
      </c>
      <c r="K24" s="9">
        <v>0</v>
      </c>
      <c r="M24" s="9">
        <v>0</v>
      </c>
      <c r="O24" s="9">
        <v>0</v>
      </c>
      <c r="Q24" s="9">
        <v>0</v>
      </c>
      <c r="S24" s="9">
        <v>1724881</v>
      </c>
      <c r="U24" s="9">
        <v>18677</v>
      </c>
      <c r="W24" s="9">
        <v>19999995195</v>
      </c>
      <c r="Y24" s="9">
        <v>32215602437</v>
      </c>
      <c r="AA24" s="10">
        <v>0.09</v>
      </c>
    </row>
    <row r="25" spans="1:27" ht="21.75" customHeight="1" x14ac:dyDescent="0.2">
      <c r="A25" s="46" t="s">
        <v>64</v>
      </c>
      <c r="B25" s="46"/>
      <c r="D25" s="43">
        <v>156312</v>
      </c>
      <c r="E25" s="43"/>
      <c r="G25" s="9">
        <v>99999684128</v>
      </c>
      <c r="I25" s="9">
        <v>168062734600</v>
      </c>
      <c r="K25" s="9">
        <v>0</v>
      </c>
      <c r="M25" s="9">
        <v>0</v>
      </c>
      <c r="O25" s="9">
        <v>0</v>
      </c>
      <c r="Q25" s="9">
        <v>0</v>
      </c>
      <c r="S25" s="9">
        <v>156312</v>
      </c>
      <c r="U25" s="9">
        <v>1023518</v>
      </c>
      <c r="W25" s="9">
        <v>99999684128</v>
      </c>
      <c r="Y25" s="9">
        <v>159988125616</v>
      </c>
      <c r="AA25" s="10">
        <v>0.42</v>
      </c>
    </row>
    <row r="26" spans="1:27" ht="21.75" customHeight="1" x14ac:dyDescent="0.2">
      <c r="A26" s="42" t="s">
        <v>65</v>
      </c>
      <c r="B26" s="42"/>
      <c r="D26" s="44">
        <v>89441</v>
      </c>
      <c r="E26" s="44"/>
      <c r="G26" s="13">
        <v>89999287933</v>
      </c>
      <c r="I26" s="13">
        <v>134235109943</v>
      </c>
      <c r="K26" s="13">
        <v>0</v>
      </c>
      <c r="M26" s="13">
        <v>0</v>
      </c>
      <c r="O26" s="13">
        <v>0</v>
      </c>
      <c r="Q26" s="13">
        <v>0</v>
      </c>
      <c r="S26" s="13">
        <v>89441</v>
      </c>
      <c r="U26" s="13">
        <v>1424399</v>
      </c>
      <c r="W26" s="13">
        <v>89999287933</v>
      </c>
      <c r="Y26" s="13">
        <v>127399670959</v>
      </c>
      <c r="AA26" s="14">
        <v>0.34</v>
      </c>
    </row>
    <row r="27" spans="1:27" ht="21.75" customHeight="1" x14ac:dyDescent="0.2">
      <c r="A27" s="45" t="s">
        <v>28</v>
      </c>
      <c r="B27" s="45"/>
      <c r="D27" s="53">
        <v>249182670</v>
      </c>
      <c r="E27" s="53"/>
      <c r="G27" s="16">
        <v>3998783319193</v>
      </c>
      <c r="I27" s="16">
        <v>4722244862463.1396</v>
      </c>
      <c r="K27" s="16">
        <v>29239433</v>
      </c>
      <c r="M27" s="16">
        <v>385699992251.96997</v>
      </c>
      <c r="O27" s="16">
        <v>-2000000</v>
      </c>
      <c r="Q27" s="16">
        <v>20126445864</v>
      </c>
      <c r="S27" s="16">
        <v>276422103</v>
      </c>
      <c r="U27" s="16"/>
      <c r="W27" s="16">
        <v>4364460111445</v>
      </c>
      <c r="Y27" s="16">
        <f>SUM(Y9:Y26)</f>
        <v>5129528028914</v>
      </c>
      <c r="AA27" s="17">
        <v>13.56</v>
      </c>
    </row>
    <row r="30" spans="1:27" x14ac:dyDescent="0.2">
      <c r="Y30" s="29"/>
    </row>
    <row r="32" spans="1:27" x14ac:dyDescent="0.2">
      <c r="Y32" s="31"/>
    </row>
  </sheetData>
  <mergeCells count="4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41"/>
  <sheetViews>
    <sheetView rightToLeft="1" topLeftCell="G27" workbookViewId="0">
      <selection activeCell="AB47" sqref="AB4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9" bestFit="1" customWidth="1"/>
    <col min="19" max="19" width="1.28515625" customWidth="1"/>
    <col min="20" max="20" width="18.855468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9" bestFit="1" customWidth="1"/>
    <col min="35" max="35" width="1.28515625" customWidth="1"/>
    <col min="36" max="36" width="22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4.45" customHeight="1" x14ac:dyDescent="0.2"/>
    <row r="5" spans="1:38" ht="14.45" customHeight="1" x14ac:dyDescent="0.2">
      <c r="A5" s="1" t="s">
        <v>66</v>
      </c>
      <c r="B5" s="51" t="s">
        <v>67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ht="14.45" customHeight="1" x14ac:dyDescent="0.2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 t="s">
        <v>7</v>
      </c>
      <c r="Q6" s="47"/>
      <c r="R6" s="47"/>
      <c r="S6" s="47"/>
      <c r="T6" s="47"/>
      <c r="V6" s="47" t="s">
        <v>8</v>
      </c>
      <c r="W6" s="47"/>
      <c r="X6" s="47"/>
      <c r="Y6" s="47"/>
      <c r="Z6" s="47"/>
      <c r="AA6" s="47"/>
      <c r="AB6" s="47"/>
      <c r="AD6" s="47" t="s">
        <v>9</v>
      </c>
      <c r="AE6" s="47"/>
      <c r="AF6" s="47"/>
      <c r="AG6" s="47"/>
      <c r="AH6" s="47"/>
      <c r="AI6" s="47"/>
      <c r="AJ6" s="47"/>
      <c r="AK6" s="47"/>
      <c r="AL6" s="4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0" t="s">
        <v>10</v>
      </c>
      <c r="W7" s="50"/>
      <c r="X7" s="50"/>
      <c r="Y7" s="3"/>
      <c r="Z7" s="50" t="s">
        <v>11</v>
      </c>
      <c r="AA7" s="50"/>
      <c r="AB7" s="5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7" t="s">
        <v>69</v>
      </c>
      <c r="B8" s="47"/>
      <c r="D8" s="2" t="s">
        <v>70</v>
      </c>
      <c r="F8" s="2" t="s">
        <v>71</v>
      </c>
      <c r="H8" s="2" t="s">
        <v>72</v>
      </c>
      <c r="J8" s="2" t="s">
        <v>73</v>
      </c>
      <c r="L8" s="2" t="s">
        <v>74</v>
      </c>
      <c r="N8" s="2" t="s">
        <v>34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8" t="s">
        <v>75</v>
      </c>
      <c r="B9" s="48"/>
      <c r="D9" s="5" t="s">
        <v>76</v>
      </c>
      <c r="F9" s="5" t="s">
        <v>76</v>
      </c>
      <c r="H9" s="5" t="s">
        <v>77</v>
      </c>
      <c r="J9" s="5" t="s">
        <v>78</v>
      </c>
      <c r="L9" s="7">
        <v>2</v>
      </c>
      <c r="N9" s="7">
        <v>2</v>
      </c>
      <c r="P9" s="6">
        <v>900000</v>
      </c>
      <c r="R9" s="6">
        <v>859520000000</v>
      </c>
      <c r="T9" s="6">
        <v>809853187500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1039171</v>
      </c>
      <c r="AH9" s="6">
        <v>859520000000</v>
      </c>
      <c r="AJ9" s="6">
        <v>935084385230</v>
      </c>
      <c r="AL9" s="7">
        <v>2.4700000000000002</v>
      </c>
    </row>
    <row r="10" spans="1:38" ht="21.75" customHeight="1" x14ac:dyDescent="0.2">
      <c r="A10" s="46" t="s">
        <v>79</v>
      </c>
      <c r="B10" s="46"/>
      <c r="D10" s="8" t="s">
        <v>76</v>
      </c>
      <c r="F10" s="8" t="s">
        <v>76</v>
      </c>
      <c r="H10" s="8" t="s">
        <v>80</v>
      </c>
      <c r="J10" s="8" t="s">
        <v>81</v>
      </c>
      <c r="L10" s="10">
        <v>0</v>
      </c>
      <c r="N10" s="10">
        <v>0</v>
      </c>
      <c r="P10" s="9">
        <v>90000</v>
      </c>
      <c r="R10" s="9">
        <v>51129265500</v>
      </c>
      <c r="T10" s="9">
        <v>59749168500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673770</v>
      </c>
      <c r="AH10" s="9">
        <v>51129265500</v>
      </c>
      <c r="AJ10" s="9">
        <v>60628309126</v>
      </c>
      <c r="AL10" s="10">
        <v>0.16</v>
      </c>
    </row>
    <row r="11" spans="1:38" ht="21.75" customHeight="1" x14ac:dyDescent="0.2">
      <c r="A11" s="46" t="s">
        <v>82</v>
      </c>
      <c r="B11" s="46"/>
      <c r="D11" s="8" t="s">
        <v>76</v>
      </c>
      <c r="F11" s="8" t="s">
        <v>76</v>
      </c>
      <c r="H11" s="8" t="s">
        <v>83</v>
      </c>
      <c r="J11" s="8" t="s">
        <v>84</v>
      </c>
      <c r="L11" s="10">
        <v>0</v>
      </c>
      <c r="N11" s="10">
        <v>0</v>
      </c>
      <c r="P11" s="9">
        <v>534500</v>
      </c>
      <c r="R11" s="9">
        <v>330294461931</v>
      </c>
      <c r="T11" s="9">
        <v>522528684506</v>
      </c>
      <c r="V11" s="9">
        <v>0</v>
      </c>
      <c r="X11" s="9">
        <v>0</v>
      </c>
      <c r="Z11" s="9">
        <v>534500</v>
      </c>
      <c r="AB11" s="9">
        <v>534500000000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46" t="s">
        <v>85</v>
      </c>
      <c r="B12" s="46"/>
      <c r="D12" s="8" t="s">
        <v>76</v>
      </c>
      <c r="F12" s="8" t="s">
        <v>76</v>
      </c>
      <c r="H12" s="8" t="s">
        <v>86</v>
      </c>
      <c r="J12" s="8" t="s">
        <v>87</v>
      </c>
      <c r="L12" s="10">
        <v>0</v>
      </c>
      <c r="N12" s="10">
        <v>0</v>
      </c>
      <c r="P12" s="9">
        <v>368100</v>
      </c>
      <c r="R12" s="9">
        <v>237458140138</v>
      </c>
      <c r="T12" s="9">
        <v>344111118553</v>
      </c>
      <c r="V12" s="9">
        <v>0</v>
      </c>
      <c r="X12" s="9">
        <v>0</v>
      </c>
      <c r="Z12" s="9">
        <v>0</v>
      </c>
      <c r="AB12" s="9">
        <v>0</v>
      </c>
      <c r="AD12" s="9">
        <v>368100</v>
      </c>
      <c r="AF12" s="9">
        <v>951140</v>
      </c>
      <c r="AH12" s="9">
        <v>237458140138</v>
      </c>
      <c r="AJ12" s="9">
        <v>350051175722</v>
      </c>
      <c r="AL12" s="10">
        <v>0.93</v>
      </c>
    </row>
    <row r="13" spans="1:38" ht="21.75" customHeight="1" x14ac:dyDescent="0.2">
      <c r="A13" s="46" t="s">
        <v>88</v>
      </c>
      <c r="B13" s="46"/>
      <c r="D13" s="8" t="s">
        <v>76</v>
      </c>
      <c r="F13" s="8" t="s">
        <v>76</v>
      </c>
      <c r="H13" s="8" t="s">
        <v>89</v>
      </c>
      <c r="J13" s="8" t="s">
        <v>90</v>
      </c>
      <c r="L13" s="10">
        <v>0</v>
      </c>
      <c r="N13" s="10">
        <v>0</v>
      </c>
      <c r="P13" s="9">
        <v>119500</v>
      </c>
      <c r="R13" s="9">
        <v>64362413560</v>
      </c>
      <c r="T13" s="9">
        <v>87160644269</v>
      </c>
      <c r="V13" s="9">
        <v>0</v>
      </c>
      <c r="X13" s="9">
        <v>0</v>
      </c>
      <c r="Z13" s="9">
        <v>0</v>
      </c>
      <c r="AB13" s="9">
        <v>0</v>
      </c>
      <c r="AD13" s="9">
        <v>119500</v>
      </c>
      <c r="AF13" s="9">
        <v>744930</v>
      </c>
      <c r="AH13" s="9">
        <v>64362413560</v>
      </c>
      <c r="AJ13" s="9">
        <v>89003000281</v>
      </c>
      <c r="AL13" s="10">
        <v>0.24</v>
      </c>
    </row>
    <row r="14" spans="1:38" ht="21.75" customHeight="1" x14ac:dyDescent="0.2">
      <c r="A14" s="46" t="s">
        <v>91</v>
      </c>
      <c r="B14" s="46"/>
      <c r="D14" s="8" t="s">
        <v>76</v>
      </c>
      <c r="F14" s="8" t="s">
        <v>76</v>
      </c>
      <c r="H14" s="8" t="s">
        <v>92</v>
      </c>
      <c r="J14" s="8" t="s">
        <v>93</v>
      </c>
      <c r="L14" s="10">
        <v>0</v>
      </c>
      <c r="N14" s="10">
        <v>0</v>
      </c>
      <c r="P14" s="9">
        <v>268800</v>
      </c>
      <c r="R14" s="9">
        <v>163813798838</v>
      </c>
      <c r="T14" s="9">
        <v>228309587385</v>
      </c>
      <c r="V14" s="9">
        <v>0</v>
      </c>
      <c r="X14" s="9">
        <v>0</v>
      </c>
      <c r="Z14" s="9">
        <v>0</v>
      </c>
      <c r="AB14" s="9">
        <v>0</v>
      </c>
      <c r="AD14" s="9">
        <v>268800</v>
      </c>
      <c r="AF14" s="9">
        <v>865200</v>
      </c>
      <c r="AH14" s="9">
        <v>163813798838</v>
      </c>
      <c r="AJ14" s="9">
        <v>232523607456</v>
      </c>
      <c r="AL14" s="10">
        <v>0.62</v>
      </c>
    </row>
    <row r="15" spans="1:38" ht="21.75" customHeight="1" x14ac:dyDescent="0.2">
      <c r="A15" s="46" t="s">
        <v>94</v>
      </c>
      <c r="B15" s="46"/>
      <c r="D15" s="8" t="s">
        <v>76</v>
      </c>
      <c r="F15" s="8" t="s">
        <v>76</v>
      </c>
      <c r="H15" s="8" t="s">
        <v>95</v>
      </c>
      <c r="J15" s="8" t="s">
        <v>96</v>
      </c>
      <c r="L15" s="10">
        <v>0</v>
      </c>
      <c r="N15" s="10">
        <v>0</v>
      </c>
      <c r="P15" s="9">
        <v>51903</v>
      </c>
      <c r="R15" s="9">
        <v>34756093648</v>
      </c>
      <c r="T15" s="9">
        <v>46395985383</v>
      </c>
      <c r="V15" s="9">
        <v>0</v>
      </c>
      <c r="X15" s="9">
        <v>0</v>
      </c>
      <c r="Z15" s="9">
        <v>0</v>
      </c>
      <c r="AB15" s="9">
        <v>0</v>
      </c>
      <c r="AD15" s="9">
        <v>51903</v>
      </c>
      <c r="AF15" s="9">
        <v>909380</v>
      </c>
      <c r="AH15" s="9">
        <v>34756093648</v>
      </c>
      <c r="AJ15" s="9">
        <v>47190995221</v>
      </c>
      <c r="AL15" s="10">
        <v>0.12</v>
      </c>
    </row>
    <row r="16" spans="1:38" ht="21.75" customHeight="1" x14ac:dyDescent="0.2">
      <c r="A16" s="46" t="s">
        <v>97</v>
      </c>
      <c r="B16" s="46"/>
      <c r="D16" s="8" t="s">
        <v>76</v>
      </c>
      <c r="F16" s="8" t="s">
        <v>76</v>
      </c>
      <c r="H16" s="8" t="s">
        <v>98</v>
      </c>
      <c r="J16" s="8" t="s">
        <v>99</v>
      </c>
      <c r="L16" s="10">
        <v>0</v>
      </c>
      <c r="N16" s="10">
        <v>0</v>
      </c>
      <c r="P16" s="9">
        <v>28400</v>
      </c>
      <c r="R16" s="9">
        <v>17663726940</v>
      </c>
      <c r="T16" s="9">
        <v>25129444462</v>
      </c>
      <c r="V16" s="9">
        <v>0</v>
      </c>
      <c r="X16" s="9">
        <v>0</v>
      </c>
      <c r="Z16" s="9">
        <v>0</v>
      </c>
      <c r="AB16" s="9">
        <v>0</v>
      </c>
      <c r="AD16" s="9">
        <v>28400</v>
      </c>
      <c r="AF16" s="9">
        <v>900000</v>
      </c>
      <c r="AH16" s="9">
        <v>17663726940</v>
      </c>
      <c r="AJ16" s="9">
        <v>25555367250</v>
      </c>
      <c r="AL16" s="10">
        <v>7.0000000000000007E-2</v>
      </c>
    </row>
    <row r="17" spans="1:38" ht="21.75" customHeight="1" x14ac:dyDescent="0.2">
      <c r="A17" s="46" t="s">
        <v>100</v>
      </c>
      <c r="B17" s="46"/>
      <c r="D17" s="8" t="s">
        <v>76</v>
      </c>
      <c r="F17" s="8" t="s">
        <v>76</v>
      </c>
      <c r="H17" s="8" t="s">
        <v>101</v>
      </c>
      <c r="J17" s="8" t="s">
        <v>102</v>
      </c>
      <c r="L17" s="10">
        <v>18</v>
      </c>
      <c r="N17" s="10">
        <v>18</v>
      </c>
      <c r="P17" s="9">
        <v>117794</v>
      </c>
      <c r="R17" s="9">
        <v>117812850162</v>
      </c>
      <c r="T17" s="9">
        <v>117772649837</v>
      </c>
      <c r="V17" s="9">
        <v>0</v>
      </c>
      <c r="X17" s="9">
        <v>0</v>
      </c>
      <c r="Z17" s="9">
        <v>0</v>
      </c>
      <c r="AB17" s="9">
        <v>0</v>
      </c>
      <c r="AD17" s="9">
        <v>117794</v>
      </c>
      <c r="AF17" s="9">
        <v>1000000</v>
      </c>
      <c r="AH17" s="9">
        <v>117812850162</v>
      </c>
      <c r="AJ17" s="9">
        <v>117772649837</v>
      </c>
      <c r="AL17" s="10">
        <v>0.31</v>
      </c>
    </row>
    <row r="18" spans="1:38" ht="21.75" customHeight="1" x14ac:dyDescent="0.2">
      <c r="A18" s="46" t="s">
        <v>103</v>
      </c>
      <c r="B18" s="46"/>
      <c r="D18" s="8" t="s">
        <v>76</v>
      </c>
      <c r="F18" s="8" t="s">
        <v>76</v>
      </c>
      <c r="H18" s="8" t="s">
        <v>104</v>
      </c>
      <c r="J18" s="8" t="s">
        <v>105</v>
      </c>
      <c r="L18" s="10">
        <v>18</v>
      </c>
      <c r="N18" s="10">
        <v>18</v>
      </c>
      <c r="P18" s="9">
        <v>6856</v>
      </c>
      <c r="R18" s="9">
        <v>6475294233</v>
      </c>
      <c r="T18" s="9">
        <v>6889031136</v>
      </c>
      <c r="V18" s="9">
        <v>0</v>
      </c>
      <c r="X18" s="9">
        <v>0</v>
      </c>
      <c r="Z18" s="9">
        <v>0</v>
      </c>
      <c r="AB18" s="9">
        <v>0</v>
      </c>
      <c r="AD18" s="9">
        <v>6856</v>
      </c>
      <c r="AF18" s="9">
        <v>1005000</v>
      </c>
      <c r="AH18" s="9">
        <v>6475294233</v>
      </c>
      <c r="AJ18" s="9">
        <v>6889031136</v>
      </c>
      <c r="AL18" s="10">
        <v>0.02</v>
      </c>
    </row>
    <row r="19" spans="1:38" ht="21.75" customHeight="1" x14ac:dyDescent="0.2">
      <c r="A19" s="46" t="s">
        <v>106</v>
      </c>
      <c r="B19" s="46"/>
      <c r="D19" s="8" t="s">
        <v>76</v>
      </c>
      <c r="F19" s="8" t="s">
        <v>76</v>
      </c>
      <c r="H19" s="8" t="s">
        <v>107</v>
      </c>
      <c r="J19" s="8" t="s">
        <v>108</v>
      </c>
      <c r="L19" s="10">
        <v>23</v>
      </c>
      <c r="N19" s="10">
        <v>23</v>
      </c>
      <c r="P19" s="9">
        <v>500000</v>
      </c>
      <c r="R19" s="9">
        <v>483622610775</v>
      </c>
      <c r="T19" s="9">
        <v>499909375000</v>
      </c>
      <c r="V19" s="9">
        <v>0</v>
      </c>
      <c r="X19" s="9">
        <v>0</v>
      </c>
      <c r="Z19" s="9">
        <v>0</v>
      </c>
      <c r="AB19" s="9">
        <v>0</v>
      </c>
      <c r="AD19" s="9">
        <v>500000</v>
      </c>
      <c r="AF19" s="9">
        <v>1000000</v>
      </c>
      <c r="AH19" s="9">
        <v>483622610775</v>
      </c>
      <c r="AJ19" s="9">
        <v>499909375000</v>
      </c>
      <c r="AL19" s="10">
        <v>1.32</v>
      </c>
    </row>
    <row r="20" spans="1:38" ht="21.75" customHeight="1" x14ac:dyDescent="0.2">
      <c r="A20" s="46" t="s">
        <v>109</v>
      </c>
      <c r="B20" s="46"/>
      <c r="D20" s="8" t="s">
        <v>76</v>
      </c>
      <c r="F20" s="8" t="s">
        <v>76</v>
      </c>
      <c r="H20" s="8" t="s">
        <v>110</v>
      </c>
      <c r="J20" s="8" t="s">
        <v>111</v>
      </c>
      <c r="L20" s="10">
        <v>23</v>
      </c>
      <c r="N20" s="10">
        <v>23</v>
      </c>
      <c r="P20" s="9">
        <v>400000</v>
      </c>
      <c r="R20" s="9">
        <v>400020000000</v>
      </c>
      <c r="T20" s="9">
        <v>399927500000</v>
      </c>
      <c r="V20" s="9">
        <v>0</v>
      </c>
      <c r="X20" s="9">
        <v>0</v>
      </c>
      <c r="Z20" s="9">
        <v>0</v>
      </c>
      <c r="AB20" s="9">
        <v>0</v>
      </c>
      <c r="AD20" s="9">
        <v>400000</v>
      </c>
      <c r="AF20" s="9">
        <v>1000000</v>
      </c>
      <c r="AH20" s="9">
        <v>400020000000</v>
      </c>
      <c r="AJ20" s="9">
        <v>399927500000</v>
      </c>
      <c r="AL20" s="10">
        <v>1.06</v>
      </c>
    </row>
    <row r="21" spans="1:38" ht="21.75" customHeight="1" x14ac:dyDescent="0.2">
      <c r="A21" s="46" t="s">
        <v>112</v>
      </c>
      <c r="B21" s="46"/>
      <c r="D21" s="8" t="s">
        <v>76</v>
      </c>
      <c r="F21" s="8" t="s">
        <v>76</v>
      </c>
      <c r="H21" s="8" t="s">
        <v>113</v>
      </c>
      <c r="J21" s="8" t="s">
        <v>114</v>
      </c>
      <c r="L21" s="10">
        <v>18</v>
      </c>
      <c r="N21" s="10">
        <v>18</v>
      </c>
      <c r="P21" s="9">
        <v>178727</v>
      </c>
      <c r="R21" s="9">
        <v>178756894268</v>
      </c>
      <c r="T21" s="9">
        <v>178694605731</v>
      </c>
      <c r="V21" s="9">
        <v>0</v>
      </c>
      <c r="X21" s="9">
        <v>0</v>
      </c>
      <c r="Z21" s="9">
        <v>0</v>
      </c>
      <c r="AB21" s="9">
        <v>0</v>
      </c>
      <c r="AD21" s="9">
        <v>178727</v>
      </c>
      <c r="AF21" s="9">
        <v>1000000</v>
      </c>
      <c r="AH21" s="9">
        <v>178756894268</v>
      </c>
      <c r="AJ21" s="9">
        <v>178694605731</v>
      </c>
      <c r="AL21" s="10">
        <v>0.47</v>
      </c>
    </row>
    <row r="22" spans="1:38" ht="21.75" customHeight="1" x14ac:dyDescent="0.2">
      <c r="A22" s="46" t="s">
        <v>115</v>
      </c>
      <c r="B22" s="46"/>
      <c r="D22" s="8" t="s">
        <v>76</v>
      </c>
      <c r="F22" s="8" t="s">
        <v>76</v>
      </c>
      <c r="H22" s="8" t="s">
        <v>116</v>
      </c>
      <c r="J22" s="8" t="s">
        <v>117</v>
      </c>
      <c r="L22" s="10">
        <v>23</v>
      </c>
      <c r="N22" s="10">
        <v>23</v>
      </c>
      <c r="P22" s="9">
        <v>300000</v>
      </c>
      <c r="R22" s="9">
        <v>300000000000</v>
      </c>
      <c r="T22" s="9">
        <v>299945625000</v>
      </c>
      <c r="V22" s="9">
        <v>0</v>
      </c>
      <c r="X22" s="9">
        <v>0</v>
      </c>
      <c r="Z22" s="9">
        <v>0</v>
      </c>
      <c r="AB22" s="9">
        <v>0</v>
      </c>
      <c r="AD22" s="9">
        <v>300000</v>
      </c>
      <c r="AF22" s="9">
        <v>1000000</v>
      </c>
      <c r="AH22" s="9">
        <v>300000000000</v>
      </c>
      <c r="AJ22" s="9">
        <v>299945625000</v>
      </c>
      <c r="AL22" s="10">
        <v>0.79</v>
      </c>
    </row>
    <row r="23" spans="1:38" ht="21.75" customHeight="1" x14ac:dyDescent="0.2">
      <c r="A23" s="46" t="s">
        <v>118</v>
      </c>
      <c r="B23" s="46"/>
      <c r="D23" s="8" t="s">
        <v>76</v>
      </c>
      <c r="F23" s="8" t="s">
        <v>76</v>
      </c>
      <c r="H23" s="8" t="s">
        <v>119</v>
      </c>
      <c r="J23" s="8" t="s">
        <v>120</v>
      </c>
      <c r="L23" s="10">
        <v>23</v>
      </c>
      <c r="N23" s="10">
        <v>23</v>
      </c>
      <c r="P23" s="9">
        <v>2107459</v>
      </c>
      <c r="R23" s="9">
        <v>1999999665590</v>
      </c>
      <c r="T23" s="9">
        <v>1953681815777</v>
      </c>
      <c r="V23" s="9">
        <v>0</v>
      </c>
      <c r="X23" s="9">
        <v>0</v>
      </c>
      <c r="Z23" s="9">
        <v>0</v>
      </c>
      <c r="AB23" s="9">
        <v>0</v>
      </c>
      <c r="AD23" s="9">
        <v>2107459</v>
      </c>
      <c r="AF23" s="9">
        <v>927170</v>
      </c>
      <c r="AH23" s="9">
        <v>1999999665590</v>
      </c>
      <c r="AJ23" s="9">
        <v>1953618603467</v>
      </c>
      <c r="AL23" s="10">
        <v>5.17</v>
      </c>
    </row>
    <row r="24" spans="1:38" ht="21.75" customHeight="1" x14ac:dyDescent="0.2">
      <c r="A24" s="46" t="s">
        <v>121</v>
      </c>
      <c r="B24" s="46"/>
      <c r="D24" s="8" t="s">
        <v>76</v>
      </c>
      <c r="F24" s="8" t="s">
        <v>76</v>
      </c>
      <c r="H24" s="8" t="s">
        <v>122</v>
      </c>
      <c r="J24" s="8" t="s">
        <v>123</v>
      </c>
      <c r="L24" s="10">
        <v>18</v>
      </c>
      <c r="N24" s="10">
        <v>18</v>
      </c>
      <c r="P24" s="9">
        <v>10690</v>
      </c>
      <c r="R24" s="9">
        <v>9998351571</v>
      </c>
      <c r="T24" s="9">
        <v>10511495646</v>
      </c>
      <c r="V24" s="9">
        <v>0</v>
      </c>
      <c r="X24" s="9">
        <v>0</v>
      </c>
      <c r="Z24" s="9">
        <v>0</v>
      </c>
      <c r="AB24" s="9">
        <v>0</v>
      </c>
      <c r="AD24" s="9">
        <v>10690</v>
      </c>
      <c r="AF24" s="9">
        <v>983480</v>
      </c>
      <c r="AH24" s="9">
        <v>9998351571</v>
      </c>
      <c r="AJ24" s="9">
        <v>10511495646</v>
      </c>
      <c r="AL24" s="10">
        <v>0.03</v>
      </c>
    </row>
    <row r="25" spans="1:38" ht="21.75" customHeight="1" x14ac:dyDescent="0.2">
      <c r="A25" s="46" t="s">
        <v>124</v>
      </c>
      <c r="B25" s="46"/>
      <c r="D25" s="8" t="s">
        <v>76</v>
      </c>
      <c r="F25" s="8" t="s">
        <v>76</v>
      </c>
      <c r="H25" s="8" t="s">
        <v>125</v>
      </c>
      <c r="J25" s="8" t="s">
        <v>126</v>
      </c>
      <c r="L25" s="10">
        <v>18</v>
      </c>
      <c r="N25" s="10">
        <v>18</v>
      </c>
      <c r="P25" s="9">
        <v>10000</v>
      </c>
      <c r="R25" s="9">
        <v>8401522500</v>
      </c>
      <c r="T25" s="9">
        <v>9848214687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985000</v>
      </c>
      <c r="AH25" s="9">
        <v>8401522500</v>
      </c>
      <c r="AJ25" s="9">
        <v>9848214687</v>
      </c>
      <c r="AL25" s="10">
        <v>0.03</v>
      </c>
    </row>
    <row r="26" spans="1:38" ht="21.75" customHeight="1" x14ac:dyDescent="0.2">
      <c r="A26" s="46" t="s">
        <v>127</v>
      </c>
      <c r="B26" s="46"/>
      <c r="D26" s="8" t="s">
        <v>76</v>
      </c>
      <c r="F26" s="8" t="s">
        <v>76</v>
      </c>
      <c r="H26" s="8" t="s">
        <v>128</v>
      </c>
      <c r="J26" s="8" t="s">
        <v>129</v>
      </c>
      <c r="L26" s="10">
        <v>18</v>
      </c>
      <c r="N26" s="10">
        <v>18</v>
      </c>
      <c r="P26" s="9">
        <v>10000</v>
      </c>
      <c r="R26" s="9">
        <v>8301504374</v>
      </c>
      <c r="T26" s="9">
        <v>9678245500</v>
      </c>
      <c r="V26" s="9">
        <v>0</v>
      </c>
      <c r="X26" s="9">
        <v>0</v>
      </c>
      <c r="Z26" s="9">
        <v>0</v>
      </c>
      <c r="AB26" s="9">
        <v>0</v>
      </c>
      <c r="AD26" s="9">
        <v>10000</v>
      </c>
      <c r="AF26" s="9">
        <v>968000</v>
      </c>
      <c r="AH26" s="9">
        <v>8301504374</v>
      </c>
      <c r="AJ26" s="9">
        <v>9678245500</v>
      </c>
      <c r="AL26" s="10">
        <v>0.03</v>
      </c>
    </row>
    <row r="27" spans="1:38" ht="21.75" customHeight="1" x14ac:dyDescent="0.2">
      <c r="A27" s="46" t="s">
        <v>130</v>
      </c>
      <c r="B27" s="46"/>
      <c r="D27" s="8" t="s">
        <v>76</v>
      </c>
      <c r="F27" s="8" t="s">
        <v>76</v>
      </c>
      <c r="H27" s="8" t="s">
        <v>131</v>
      </c>
      <c r="J27" s="8" t="s">
        <v>123</v>
      </c>
      <c r="L27" s="10">
        <v>20.5</v>
      </c>
      <c r="N27" s="10">
        <v>20.5</v>
      </c>
      <c r="P27" s="9">
        <v>250000</v>
      </c>
      <c r="R27" s="9">
        <v>238425000000</v>
      </c>
      <c r="T27" s="9">
        <v>246417828671</v>
      </c>
      <c r="V27" s="9">
        <v>0</v>
      </c>
      <c r="X27" s="9">
        <v>0</v>
      </c>
      <c r="Z27" s="9">
        <v>0</v>
      </c>
      <c r="AB27" s="9">
        <v>0</v>
      </c>
      <c r="AD27" s="9">
        <v>250000</v>
      </c>
      <c r="AF27" s="9">
        <v>985850</v>
      </c>
      <c r="AH27" s="9">
        <v>238425000000</v>
      </c>
      <c r="AJ27" s="9">
        <v>246417828671</v>
      </c>
      <c r="AL27" s="10">
        <v>0.65</v>
      </c>
    </row>
    <row r="28" spans="1:38" ht="21.75" customHeight="1" x14ac:dyDescent="0.2">
      <c r="A28" s="46" t="s">
        <v>132</v>
      </c>
      <c r="B28" s="46"/>
      <c r="D28" s="8" t="s">
        <v>76</v>
      </c>
      <c r="F28" s="8" t="s">
        <v>76</v>
      </c>
      <c r="H28" s="8" t="s">
        <v>133</v>
      </c>
      <c r="J28" s="8" t="s">
        <v>134</v>
      </c>
      <c r="L28" s="10">
        <v>20.5</v>
      </c>
      <c r="N28" s="10">
        <v>20.5</v>
      </c>
      <c r="P28" s="9">
        <v>985000</v>
      </c>
      <c r="R28" s="9">
        <v>907712964468</v>
      </c>
      <c r="T28" s="9">
        <v>929228296839</v>
      </c>
      <c r="V28" s="9">
        <v>0</v>
      </c>
      <c r="X28" s="9">
        <v>0</v>
      </c>
      <c r="Z28" s="9">
        <v>0</v>
      </c>
      <c r="AB28" s="9">
        <v>0</v>
      </c>
      <c r="AD28" s="9">
        <v>985000</v>
      </c>
      <c r="AF28" s="9">
        <v>943550</v>
      </c>
      <c r="AH28" s="9">
        <v>907712964468</v>
      </c>
      <c r="AJ28" s="9">
        <v>929228296839</v>
      </c>
      <c r="AL28" s="10">
        <v>2.46</v>
      </c>
    </row>
    <row r="29" spans="1:38" ht="21.75" customHeight="1" x14ac:dyDescent="0.2">
      <c r="A29" s="46" t="s">
        <v>135</v>
      </c>
      <c r="B29" s="46"/>
      <c r="D29" s="8" t="s">
        <v>76</v>
      </c>
      <c r="F29" s="8" t="s">
        <v>76</v>
      </c>
      <c r="H29" s="8" t="s">
        <v>136</v>
      </c>
      <c r="J29" s="8" t="s">
        <v>137</v>
      </c>
      <c r="L29" s="10">
        <v>23</v>
      </c>
      <c r="N29" s="10">
        <v>23</v>
      </c>
      <c r="P29" s="9">
        <v>527966</v>
      </c>
      <c r="R29" s="9">
        <v>499999640980</v>
      </c>
      <c r="T29" s="9">
        <v>505435818150</v>
      </c>
      <c r="V29" s="9">
        <v>0</v>
      </c>
      <c r="X29" s="9">
        <v>0</v>
      </c>
      <c r="Z29" s="9">
        <v>0</v>
      </c>
      <c r="AB29" s="9">
        <v>0</v>
      </c>
      <c r="AD29" s="9">
        <v>527966</v>
      </c>
      <c r="AF29" s="9">
        <v>947000</v>
      </c>
      <c r="AH29" s="9">
        <v>499999640980</v>
      </c>
      <c r="AJ29" s="9">
        <v>499893179935</v>
      </c>
      <c r="AL29" s="10">
        <v>1.32</v>
      </c>
    </row>
    <row r="30" spans="1:38" ht="21.75" customHeight="1" x14ac:dyDescent="0.2">
      <c r="A30" s="46" t="s">
        <v>138</v>
      </c>
      <c r="B30" s="46"/>
      <c r="D30" s="8" t="s">
        <v>76</v>
      </c>
      <c r="F30" s="8" t="s">
        <v>76</v>
      </c>
      <c r="H30" s="8" t="s">
        <v>139</v>
      </c>
      <c r="J30" s="8" t="s">
        <v>140</v>
      </c>
      <c r="L30" s="10">
        <v>23</v>
      </c>
      <c r="N30" s="10">
        <v>23</v>
      </c>
      <c r="P30" s="9">
        <v>1053200</v>
      </c>
      <c r="R30" s="9">
        <v>1000118720000</v>
      </c>
      <c r="T30" s="9">
        <v>928027456530</v>
      </c>
      <c r="V30" s="9">
        <v>0</v>
      </c>
      <c r="X30" s="9">
        <v>0</v>
      </c>
      <c r="Z30" s="9">
        <v>0</v>
      </c>
      <c r="AB30" s="9">
        <v>0</v>
      </c>
      <c r="AD30" s="9">
        <v>1053200</v>
      </c>
      <c r="AF30" s="9">
        <v>876050</v>
      </c>
      <c r="AH30" s="9">
        <v>1000118720000</v>
      </c>
      <c r="AJ30" s="9">
        <v>922488628625</v>
      </c>
      <c r="AL30" s="10">
        <v>2.44</v>
      </c>
    </row>
    <row r="31" spans="1:38" ht="21.75" customHeight="1" x14ac:dyDescent="0.2">
      <c r="A31" s="46" t="s">
        <v>141</v>
      </c>
      <c r="B31" s="46"/>
      <c r="D31" s="8" t="s">
        <v>76</v>
      </c>
      <c r="F31" s="8" t="s">
        <v>76</v>
      </c>
      <c r="H31" s="8" t="s">
        <v>142</v>
      </c>
      <c r="J31" s="8" t="s">
        <v>143</v>
      </c>
      <c r="L31" s="10">
        <v>23</v>
      </c>
      <c r="N31" s="10">
        <v>23</v>
      </c>
      <c r="P31" s="9">
        <v>1880000</v>
      </c>
      <c r="R31" s="9">
        <v>1700500000000</v>
      </c>
      <c r="T31" s="9">
        <v>1702181823615</v>
      </c>
      <c r="V31" s="9">
        <v>0</v>
      </c>
      <c r="X31" s="9">
        <v>0</v>
      </c>
      <c r="Z31" s="9">
        <v>0</v>
      </c>
      <c r="AB31" s="9">
        <v>0</v>
      </c>
      <c r="AD31" s="9">
        <v>1880000</v>
      </c>
      <c r="AF31" s="9">
        <v>905580</v>
      </c>
      <c r="AH31" s="9">
        <v>1700500000000</v>
      </c>
      <c r="AJ31" s="9">
        <v>1702181823615</v>
      </c>
      <c r="AL31" s="10">
        <v>4.5</v>
      </c>
    </row>
    <row r="32" spans="1:38" ht="21.75" customHeight="1" x14ac:dyDescent="0.2">
      <c r="A32" s="46" t="s">
        <v>144</v>
      </c>
      <c r="B32" s="46"/>
      <c r="D32" s="8" t="s">
        <v>76</v>
      </c>
      <c r="F32" s="8" t="s">
        <v>76</v>
      </c>
      <c r="H32" s="8" t="s">
        <v>145</v>
      </c>
      <c r="J32" s="8" t="s">
        <v>146</v>
      </c>
      <c r="L32" s="10">
        <v>23</v>
      </c>
      <c r="N32" s="10">
        <v>23</v>
      </c>
      <c r="P32" s="9">
        <v>800000</v>
      </c>
      <c r="R32" s="9">
        <v>740164838443</v>
      </c>
      <c r="T32" s="9">
        <v>758363321730</v>
      </c>
      <c r="V32" s="9">
        <v>0</v>
      </c>
      <c r="X32" s="9">
        <v>0</v>
      </c>
      <c r="Z32" s="9">
        <v>0</v>
      </c>
      <c r="AB32" s="9">
        <v>0</v>
      </c>
      <c r="AD32" s="9">
        <v>800000</v>
      </c>
      <c r="AF32" s="9">
        <v>949275</v>
      </c>
      <c r="AH32" s="9">
        <v>740164838443</v>
      </c>
      <c r="AJ32" s="9">
        <v>759282355125</v>
      </c>
      <c r="AL32" s="10">
        <v>2.0099999999999998</v>
      </c>
    </row>
    <row r="33" spans="1:38" ht="21.75" customHeight="1" x14ac:dyDescent="0.2">
      <c r="A33" s="46" t="s">
        <v>147</v>
      </c>
      <c r="B33" s="46"/>
      <c r="D33" s="8" t="s">
        <v>76</v>
      </c>
      <c r="F33" s="8" t="s">
        <v>76</v>
      </c>
      <c r="H33" s="8" t="s">
        <v>148</v>
      </c>
      <c r="J33" s="8" t="s">
        <v>149</v>
      </c>
      <c r="L33" s="10">
        <v>23</v>
      </c>
      <c r="N33" s="10">
        <v>23</v>
      </c>
      <c r="P33" s="9">
        <v>0</v>
      </c>
      <c r="R33" s="9">
        <v>0</v>
      </c>
      <c r="T33" s="9">
        <v>0</v>
      </c>
      <c r="V33" s="9">
        <v>1700000</v>
      </c>
      <c r="X33" s="9">
        <v>1469690000000</v>
      </c>
      <c r="Z33" s="9">
        <v>0</v>
      </c>
      <c r="AB33" s="9">
        <v>0</v>
      </c>
      <c r="AD33" s="9">
        <v>1700000</v>
      </c>
      <c r="AF33" s="9">
        <v>864400</v>
      </c>
      <c r="AH33" s="9">
        <v>1469690000000</v>
      </c>
      <c r="AJ33" s="9">
        <v>1469213656750</v>
      </c>
      <c r="AL33" s="10">
        <v>3.89</v>
      </c>
    </row>
    <row r="34" spans="1:38" ht="21.75" customHeight="1" x14ac:dyDescent="0.2">
      <c r="A34" s="46" t="s">
        <v>150</v>
      </c>
      <c r="B34" s="46"/>
      <c r="D34" s="8" t="s">
        <v>76</v>
      </c>
      <c r="F34" s="8" t="s">
        <v>76</v>
      </c>
      <c r="H34" s="8" t="s">
        <v>151</v>
      </c>
      <c r="J34" s="8" t="s">
        <v>152</v>
      </c>
      <c r="L34" s="10">
        <v>23</v>
      </c>
      <c r="N34" s="10">
        <v>23</v>
      </c>
      <c r="P34" s="9">
        <v>0</v>
      </c>
      <c r="R34" s="9">
        <v>0</v>
      </c>
      <c r="T34" s="9">
        <v>0</v>
      </c>
      <c r="V34" s="9">
        <v>1470000</v>
      </c>
      <c r="X34" s="9">
        <v>1267376223400</v>
      </c>
      <c r="Z34" s="9">
        <v>0</v>
      </c>
      <c r="AB34" s="9">
        <v>0</v>
      </c>
      <c r="AD34" s="9">
        <v>1470000</v>
      </c>
      <c r="AF34" s="9">
        <v>862730</v>
      </c>
      <c r="AH34" s="9">
        <v>1267376223400</v>
      </c>
      <c r="AJ34" s="9">
        <v>1267983236375</v>
      </c>
      <c r="AL34" s="10">
        <v>3.35</v>
      </c>
    </row>
    <row r="35" spans="1:38" ht="21.75" customHeight="1" x14ac:dyDescent="0.2">
      <c r="A35" s="46" t="s">
        <v>153</v>
      </c>
      <c r="B35" s="46"/>
      <c r="D35" s="8" t="s">
        <v>76</v>
      </c>
      <c r="F35" s="8" t="s">
        <v>76</v>
      </c>
      <c r="H35" s="8" t="s">
        <v>154</v>
      </c>
      <c r="J35" s="8" t="s">
        <v>155</v>
      </c>
      <c r="L35" s="10">
        <v>23</v>
      </c>
      <c r="N35" s="10">
        <v>23</v>
      </c>
      <c r="P35" s="9">
        <v>0</v>
      </c>
      <c r="R35" s="9">
        <v>0</v>
      </c>
      <c r="T35" s="9">
        <v>0</v>
      </c>
      <c r="V35" s="9">
        <v>275000</v>
      </c>
      <c r="X35" s="9">
        <v>252235326350</v>
      </c>
      <c r="Z35" s="9">
        <v>0</v>
      </c>
      <c r="AB35" s="9">
        <v>0</v>
      </c>
      <c r="AD35" s="9">
        <v>275000</v>
      </c>
      <c r="AF35" s="9">
        <v>918590</v>
      </c>
      <c r="AH35" s="9">
        <v>252235326350</v>
      </c>
      <c r="AJ35" s="9">
        <v>252566464029</v>
      </c>
      <c r="AL35" s="10">
        <v>0.67</v>
      </c>
    </row>
    <row r="36" spans="1:38" ht="21.75" customHeight="1" x14ac:dyDescent="0.2">
      <c r="A36" s="42" t="s">
        <v>156</v>
      </c>
      <c r="B36" s="42"/>
      <c r="D36" s="11" t="s">
        <v>157</v>
      </c>
      <c r="F36" s="11" t="s">
        <v>157</v>
      </c>
      <c r="H36" s="11" t="s">
        <v>158</v>
      </c>
      <c r="J36" s="11" t="s">
        <v>159</v>
      </c>
      <c r="L36" s="14">
        <v>20.5</v>
      </c>
      <c r="N36" s="14">
        <v>20.5</v>
      </c>
      <c r="P36" s="13">
        <v>2000000</v>
      </c>
      <c r="R36" s="13">
        <v>2000000000000</v>
      </c>
      <c r="T36" s="13">
        <v>2000000000000</v>
      </c>
      <c r="V36" s="13">
        <v>0</v>
      </c>
      <c r="X36" s="13">
        <v>0</v>
      </c>
      <c r="Z36" s="13">
        <v>0</v>
      </c>
      <c r="AB36" s="13">
        <v>0</v>
      </c>
      <c r="AD36" s="13">
        <v>2000000</v>
      </c>
      <c r="AF36" s="13">
        <v>1000000</v>
      </c>
      <c r="AH36" s="13">
        <v>2000000000000</v>
      </c>
      <c r="AJ36" s="13">
        <v>2000000000000</v>
      </c>
      <c r="AL36" s="14">
        <v>5.29</v>
      </c>
    </row>
    <row r="37" spans="1:38" ht="21.75" customHeight="1" x14ac:dyDescent="0.2">
      <c r="A37" s="45" t="s">
        <v>28</v>
      </c>
      <c r="B37" s="45"/>
      <c r="D37" s="16"/>
      <c r="F37" s="16"/>
      <c r="H37" s="16"/>
      <c r="J37" s="16"/>
      <c r="L37" s="16"/>
      <c r="N37" s="16"/>
      <c r="P37" s="16">
        <v>13498895</v>
      </c>
      <c r="R37" s="16">
        <v>12359307757919</v>
      </c>
      <c r="T37" s="16">
        <v>12679750924407</v>
      </c>
      <c r="V37" s="16">
        <v>3445000</v>
      </c>
      <c r="X37" s="16">
        <v>2989301549750</v>
      </c>
      <c r="Z37" s="16">
        <v>534500</v>
      </c>
      <c r="AB37" s="16">
        <v>534500000000</v>
      </c>
      <c r="AD37" s="16">
        <v>16409395</v>
      </c>
      <c r="AF37" s="16"/>
      <c r="AH37" s="16">
        <v>15018314845738</v>
      </c>
      <c r="AJ37" s="16">
        <v>15276087656254</v>
      </c>
      <c r="AL37" s="17">
        <v>40.42</v>
      </c>
    </row>
    <row r="41" spans="1:38" x14ac:dyDescent="0.2">
      <c r="AJ41" s="29"/>
    </row>
  </sheetData>
  <mergeCells count="4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11"/>
  <sheetViews>
    <sheetView rightToLeft="1" workbookViewId="0">
      <selection activeCell="I18" sqref="I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 x14ac:dyDescent="0.2">
      <c r="A4" s="51" t="s">
        <v>160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4.45" customHeight="1" x14ac:dyDescent="0.2">
      <c r="A5" s="51" t="s">
        <v>161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 x14ac:dyDescent="0.2"/>
    <row r="7" spans="1:13" ht="14.45" customHeight="1" x14ac:dyDescent="0.2">
      <c r="C7" s="47" t="s">
        <v>9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4.45" customHeight="1" x14ac:dyDescent="0.2">
      <c r="A8" s="2" t="s">
        <v>162</v>
      </c>
      <c r="C8" s="4" t="s">
        <v>13</v>
      </c>
      <c r="D8" s="3"/>
      <c r="E8" s="4" t="s">
        <v>163</v>
      </c>
      <c r="F8" s="3"/>
      <c r="G8" s="4" t="s">
        <v>164</v>
      </c>
      <c r="H8" s="3"/>
      <c r="I8" s="4" t="s">
        <v>165</v>
      </c>
      <c r="J8" s="3"/>
      <c r="K8" s="4" t="s">
        <v>166</v>
      </c>
      <c r="L8" s="3"/>
      <c r="M8" s="4" t="s">
        <v>167</v>
      </c>
    </row>
    <row r="9" spans="1:13" ht="21.75" customHeight="1" x14ac:dyDescent="0.2">
      <c r="A9" s="8" t="s">
        <v>173</v>
      </c>
      <c r="C9" s="9">
        <v>900000</v>
      </c>
      <c r="E9" s="9">
        <v>1000000</v>
      </c>
      <c r="G9" s="9">
        <v>1039171</v>
      </c>
      <c r="I9" s="10" t="s">
        <v>174</v>
      </c>
      <c r="K9" s="9">
        <v>935253900000</v>
      </c>
      <c r="M9" s="8" t="s">
        <v>315</v>
      </c>
    </row>
    <row r="10" spans="1:13" ht="21.75" customHeight="1" x14ac:dyDescent="0.2">
      <c r="A10" s="11" t="s">
        <v>175</v>
      </c>
      <c r="C10" s="13">
        <v>800000</v>
      </c>
      <c r="E10" s="13">
        <v>925180</v>
      </c>
      <c r="G10" s="13">
        <v>949275</v>
      </c>
      <c r="I10" s="14" t="s">
        <v>176</v>
      </c>
      <c r="K10" s="13">
        <v>759420000000</v>
      </c>
      <c r="M10" s="11" t="s">
        <v>315</v>
      </c>
    </row>
    <row r="11" spans="1:13" ht="21.75" customHeight="1" x14ac:dyDescent="0.2">
      <c r="A11" s="15" t="s">
        <v>28</v>
      </c>
      <c r="C11" s="16">
        <v>2896521</v>
      </c>
      <c r="E11" s="16"/>
      <c r="G11" s="16"/>
      <c r="I11" s="16"/>
      <c r="K11" s="16">
        <v>2891194900000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 tint="0.79998168889431442"/>
    <pageSetUpPr fitToPage="1"/>
  </sheetPr>
  <dimension ref="A1:N37"/>
  <sheetViews>
    <sheetView rightToLeft="1" tabSelected="1" workbookViewId="0">
      <selection activeCell="F20" sqref="F20"/>
    </sheetView>
  </sheetViews>
  <sheetFormatPr defaultRowHeight="12.75" x14ac:dyDescent="0.2"/>
  <cols>
    <col min="1" max="1" width="8.5703125" customWidth="1"/>
    <col min="2" max="2" width="35" customWidth="1"/>
    <col min="3" max="3" width="1.28515625" customWidth="1"/>
    <col min="4" max="4" width="19.28515625" bestFit="1" customWidth="1"/>
    <col min="5" max="5" width="1.28515625" customWidth="1"/>
    <col min="6" max="6" width="19.28515625" bestFit="1" customWidth="1"/>
    <col min="7" max="7" width="1.28515625" customWidth="1"/>
    <col min="8" max="8" width="19.28515625" bestFit="1" customWidth="1"/>
    <col min="9" max="9" width="1.28515625" customWidth="1"/>
    <col min="10" max="10" width="22" bestFit="1" customWidth="1"/>
    <col min="11" max="11" width="1.28515625" customWidth="1"/>
    <col min="12" max="12" width="18.28515625" bestFit="1" customWidth="1"/>
    <col min="13" max="13" width="0.28515625" customWidth="1"/>
    <col min="14" max="14" width="17.5703125" bestFit="1" customWidth="1"/>
  </cols>
  <sheetData>
    <row r="1" spans="1:14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14.45" customHeight="1" x14ac:dyDescent="0.2"/>
    <row r="5" spans="1:14" ht="14.45" customHeight="1" x14ac:dyDescent="0.2">
      <c r="A5" s="1" t="s">
        <v>177</v>
      </c>
      <c r="B5" s="51" t="s">
        <v>178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4.45" customHeight="1" x14ac:dyDescent="0.2">
      <c r="D6" s="2" t="s">
        <v>7</v>
      </c>
      <c r="F6" s="47" t="s">
        <v>8</v>
      </c>
      <c r="G6" s="47"/>
      <c r="H6" s="47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22" t="s">
        <v>179</v>
      </c>
      <c r="B8" s="22"/>
      <c r="D8" s="2" t="s">
        <v>180</v>
      </c>
      <c r="F8" s="2" t="s">
        <v>181</v>
      </c>
      <c r="H8" s="2" t="s">
        <v>182</v>
      </c>
      <c r="J8" s="2" t="s">
        <v>180</v>
      </c>
      <c r="L8" s="2" t="s">
        <v>18</v>
      </c>
    </row>
    <row r="9" spans="1:14" ht="21.75" customHeight="1" x14ac:dyDescent="0.2">
      <c r="A9" s="23" t="s">
        <v>339</v>
      </c>
      <c r="B9" s="23"/>
      <c r="D9" s="6">
        <v>2526370000000</v>
      </c>
      <c r="F9" s="6">
        <v>2538640000000</v>
      </c>
      <c r="H9" s="6">
        <v>1524000000000</v>
      </c>
      <c r="J9" s="6">
        <f t="shared" ref="J9:J28" si="0">D9+F9-H9</f>
        <v>3541010000000</v>
      </c>
      <c r="L9" s="25">
        <v>9.508348915182227E-2</v>
      </c>
      <c r="N9" s="24"/>
    </row>
    <row r="10" spans="1:14" ht="21.75" customHeight="1" x14ac:dyDescent="0.2">
      <c r="A10" s="20" t="s">
        <v>337</v>
      </c>
      <c r="B10" s="20"/>
      <c r="D10" s="9">
        <v>3631500000000</v>
      </c>
      <c r="F10" s="9">
        <v>732600000000</v>
      </c>
      <c r="H10" s="9">
        <v>1475740000000</v>
      </c>
      <c r="J10" s="9">
        <f t="shared" si="0"/>
        <v>2888360000000</v>
      </c>
      <c r="L10" s="26">
        <v>7.7558478153565619E-2</v>
      </c>
    </row>
    <row r="11" spans="1:14" ht="21.75" customHeight="1" x14ac:dyDescent="0.2">
      <c r="A11" s="20" t="s">
        <v>338</v>
      </c>
      <c r="B11" s="20"/>
      <c r="D11" s="9">
        <v>2500000000000</v>
      </c>
      <c r="F11" s="9">
        <v>0</v>
      </c>
      <c r="H11" s="9">
        <v>0</v>
      </c>
      <c r="J11" s="9">
        <f t="shared" si="0"/>
        <v>2500000000000</v>
      </c>
      <c r="L11" s="26">
        <v>6.7130203777892652E-2</v>
      </c>
    </row>
    <row r="12" spans="1:14" ht="21.75" customHeight="1" x14ac:dyDescent="0.2">
      <c r="A12" s="20" t="s">
        <v>336</v>
      </c>
      <c r="B12" s="20"/>
      <c r="D12" s="9">
        <v>2542390000000</v>
      </c>
      <c r="F12" s="9">
        <v>10500000000</v>
      </c>
      <c r="H12" s="9">
        <v>288600000000</v>
      </c>
      <c r="J12" s="9">
        <f t="shared" si="0"/>
        <v>2264290000000</v>
      </c>
      <c r="L12" s="26">
        <v>6.0800899644897821E-2</v>
      </c>
    </row>
    <row r="13" spans="1:14" ht="21.75" customHeight="1" x14ac:dyDescent="0.2">
      <c r="A13" s="59" t="s">
        <v>333</v>
      </c>
      <c r="B13" s="59"/>
      <c r="C13" s="60"/>
      <c r="D13" s="61">
        <v>3097600000000</v>
      </c>
      <c r="E13" s="60"/>
      <c r="F13" s="61">
        <v>0</v>
      </c>
      <c r="G13" s="60"/>
      <c r="H13" s="61">
        <v>0</v>
      </c>
      <c r="I13" s="60"/>
      <c r="J13" s="61">
        <f t="shared" si="0"/>
        <v>3097600000000</v>
      </c>
      <c r="L13" s="26">
        <v>8.3177007688960122E-2</v>
      </c>
    </row>
    <row r="14" spans="1:14" ht="21.75" customHeight="1" x14ac:dyDescent="0.2">
      <c r="A14" s="20" t="s">
        <v>334</v>
      </c>
      <c r="B14" s="20"/>
      <c r="D14" s="9">
        <v>1000000000000</v>
      </c>
      <c r="F14" s="9">
        <v>0</v>
      </c>
      <c r="H14" s="9">
        <v>0</v>
      </c>
      <c r="J14" s="9">
        <f t="shared" si="0"/>
        <v>1000000000000</v>
      </c>
      <c r="L14" s="26">
        <v>2.6852081511157061E-2</v>
      </c>
    </row>
    <row r="15" spans="1:14" ht="21.75" customHeight="1" x14ac:dyDescent="0.2">
      <c r="A15" s="20" t="s">
        <v>324</v>
      </c>
      <c r="B15" s="20"/>
      <c r="D15" s="9">
        <v>75623264</v>
      </c>
      <c r="F15" s="9">
        <v>5173199715681</v>
      </c>
      <c r="H15" s="9">
        <v>4635233480863</v>
      </c>
      <c r="J15" s="9">
        <f t="shared" si="0"/>
        <v>538041858082</v>
      </c>
      <c r="L15" s="26">
        <v>1.4447543829632264E-2</v>
      </c>
    </row>
    <row r="16" spans="1:14" ht="21.75" customHeight="1" x14ac:dyDescent="0.2">
      <c r="A16" s="20" t="s">
        <v>330</v>
      </c>
      <c r="B16" s="20"/>
      <c r="D16" s="9">
        <v>15996706645</v>
      </c>
      <c r="F16" s="9">
        <v>2293875530512</v>
      </c>
      <c r="H16" s="9">
        <v>2277647688161</v>
      </c>
      <c r="J16" s="9">
        <f t="shared" si="0"/>
        <v>32224548996</v>
      </c>
      <c r="L16" s="26">
        <v>8.6529621630086642E-4</v>
      </c>
    </row>
    <row r="17" spans="1:12" ht="21.75" customHeight="1" x14ac:dyDescent="0.2">
      <c r="A17" s="20" t="s">
        <v>329</v>
      </c>
      <c r="B17" s="20"/>
      <c r="D17" s="9">
        <v>7763379</v>
      </c>
      <c r="F17" s="9">
        <v>336828226735</v>
      </c>
      <c r="H17" s="9">
        <v>317794369000</v>
      </c>
      <c r="J17" s="9">
        <f t="shared" si="0"/>
        <v>19041621114</v>
      </c>
      <c r="L17" s="26">
        <v>5.1130716225769731E-4</v>
      </c>
    </row>
    <row r="18" spans="1:12" ht="21.75" customHeight="1" x14ac:dyDescent="0.2">
      <c r="A18" s="20" t="s">
        <v>340</v>
      </c>
      <c r="B18" s="20"/>
      <c r="D18" s="9">
        <v>263583838</v>
      </c>
      <c r="F18" s="9">
        <v>17412073590</v>
      </c>
      <c r="H18" s="9">
        <v>0</v>
      </c>
      <c r="J18" s="9">
        <f t="shared" si="0"/>
        <v>17675657428</v>
      </c>
      <c r="L18" s="26">
        <v>4.746281940199448E-4</v>
      </c>
    </row>
    <row r="19" spans="1:12" ht="21.75" customHeight="1" x14ac:dyDescent="0.2">
      <c r="A19" s="20" t="s">
        <v>335</v>
      </c>
      <c r="B19" s="20"/>
      <c r="D19" s="9">
        <v>13000000000</v>
      </c>
      <c r="F19" s="9">
        <v>0</v>
      </c>
      <c r="H19" s="9">
        <v>0</v>
      </c>
      <c r="J19" s="9">
        <f t="shared" si="0"/>
        <v>13000000000</v>
      </c>
      <c r="L19" s="26">
        <v>3.4907705964504183E-4</v>
      </c>
    </row>
    <row r="20" spans="1:12" ht="21.75" customHeight="1" x14ac:dyDescent="0.2">
      <c r="A20" s="20" t="s">
        <v>331</v>
      </c>
      <c r="B20" s="20"/>
      <c r="D20" s="9">
        <v>6707403</v>
      </c>
      <c r="F20" s="9">
        <v>63486324364</v>
      </c>
      <c r="H20" s="9">
        <v>50790600000</v>
      </c>
      <c r="J20" s="9">
        <f t="shared" si="0"/>
        <v>12702431767</v>
      </c>
      <c r="L20" s="26">
        <v>3.4108673319739483E-4</v>
      </c>
    </row>
    <row r="21" spans="1:12" ht="21.75" customHeight="1" x14ac:dyDescent="0.2">
      <c r="A21" s="20" t="s">
        <v>332</v>
      </c>
      <c r="B21" s="20"/>
      <c r="D21" s="9">
        <v>685600654</v>
      </c>
      <c r="F21" s="9">
        <v>3020020473845</v>
      </c>
      <c r="H21" s="9">
        <v>3014121380000</v>
      </c>
      <c r="J21" s="9">
        <f t="shared" si="0"/>
        <v>6584694499</v>
      </c>
      <c r="L21" s="26">
        <v>1.7681275341321551E-4</v>
      </c>
    </row>
    <row r="22" spans="1:12" ht="21.75" customHeight="1" x14ac:dyDescent="0.2">
      <c r="A22" s="20" t="s">
        <v>323</v>
      </c>
      <c r="B22" s="20"/>
      <c r="D22" s="9">
        <v>4827818425</v>
      </c>
      <c r="F22" s="9">
        <v>77557029039</v>
      </c>
      <c r="H22" s="9">
        <v>81301050000</v>
      </c>
      <c r="J22" s="9">
        <f t="shared" si="0"/>
        <v>1083797464</v>
      </c>
      <c r="L22" s="26">
        <v>2.9102217844913312E-5</v>
      </c>
    </row>
    <row r="23" spans="1:12" ht="21.75" customHeight="1" x14ac:dyDescent="0.2">
      <c r="A23" s="20" t="s">
        <v>326</v>
      </c>
      <c r="B23" s="20"/>
      <c r="D23" s="9">
        <v>320306641</v>
      </c>
      <c r="F23" s="9">
        <v>226576395</v>
      </c>
      <c r="H23" s="9">
        <v>0</v>
      </c>
      <c r="J23" s="9">
        <f t="shared" si="0"/>
        <v>546883036</v>
      </c>
      <c r="L23" s="26">
        <v>1.4684947859741043E-5</v>
      </c>
    </row>
    <row r="24" spans="1:12" ht="21.75" customHeight="1" x14ac:dyDescent="0.2">
      <c r="A24" s="20" t="s">
        <v>322</v>
      </c>
      <c r="B24" s="20"/>
      <c r="D24" s="9">
        <v>364078845</v>
      </c>
      <c r="F24" s="9">
        <v>1539550</v>
      </c>
      <c r="H24" s="9">
        <v>0</v>
      </c>
      <c r="J24" s="9">
        <f t="shared" si="0"/>
        <v>365618395</v>
      </c>
      <c r="L24" s="26">
        <v>9.8176149445184204E-6</v>
      </c>
    </row>
    <row r="25" spans="1:12" ht="21.75" customHeight="1" x14ac:dyDescent="0.2">
      <c r="A25" s="20" t="s">
        <v>327</v>
      </c>
      <c r="B25" s="20"/>
      <c r="D25" s="9">
        <v>80156840</v>
      </c>
      <c r="F25" s="9">
        <v>338959</v>
      </c>
      <c r="H25" s="9">
        <v>0</v>
      </c>
      <c r="J25" s="9">
        <f t="shared" si="0"/>
        <v>80495799</v>
      </c>
      <c r="L25" s="26">
        <v>2.1614797560537152E-6</v>
      </c>
    </row>
    <row r="26" spans="1:12" ht="21.75" customHeight="1" x14ac:dyDescent="0.2">
      <c r="A26" s="20" t="s">
        <v>184</v>
      </c>
      <c r="B26" s="20"/>
      <c r="D26" s="9">
        <v>50000000</v>
      </c>
      <c r="F26" s="9">
        <v>0</v>
      </c>
      <c r="H26" s="9">
        <v>0</v>
      </c>
      <c r="J26" s="9">
        <f t="shared" si="0"/>
        <v>50000000</v>
      </c>
      <c r="L26" s="26">
        <v>1.3426040755578531E-6</v>
      </c>
    </row>
    <row r="27" spans="1:12" ht="21.75" customHeight="1" x14ac:dyDescent="0.2">
      <c r="A27" s="20" t="s">
        <v>183</v>
      </c>
      <c r="B27" s="20"/>
      <c r="D27" s="9">
        <v>10000000</v>
      </c>
      <c r="F27" s="9">
        <v>0</v>
      </c>
      <c r="H27" s="9">
        <v>0</v>
      </c>
      <c r="J27" s="9">
        <f t="shared" si="0"/>
        <v>10000000</v>
      </c>
      <c r="L27" s="26">
        <v>2.6852081511157061E-7</v>
      </c>
    </row>
    <row r="28" spans="1:12" ht="21.75" customHeight="1" x14ac:dyDescent="0.2">
      <c r="A28" s="21" t="s">
        <v>328</v>
      </c>
      <c r="B28" s="21"/>
      <c r="D28" s="13">
        <v>5178340</v>
      </c>
      <c r="F28" s="13">
        <v>21990</v>
      </c>
      <c r="H28" s="13">
        <v>0</v>
      </c>
      <c r="J28" s="13">
        <f t="shared" si="0"/>
        <v>5200330</v>
      </c>
      <c r="L28" s="27">
        <v>1.396396850449154E-7</v>
      </c>
    </row>
    <row r="29" spans="1:12" ht="21.75" customHeight="1" x14ac:dyDescent="0.2">
      <c r="A29" s="45" t="s">
        <v>28</v>
      </c>
      <c r="B29" s="45"/>
      <c r="D29" s="16">
        <f>SUM(D9:D28)</f>
        <v>15333553524274</v>
      </c>
      <c r="F29" s="16">
        <f>SUM(F9:F28)</f>
        <v>14264347850660</v>
      </c>
      <c r="H29" s="16">
        <f>SUM(H9:H28)</f>
        <v>13665228568024</v>
      </c>
      <c r="J29" s="16">
        <f>SUM(J9:J28)</f>
        <v>15932672806910</v>
      </c>
      <c r="L29" s="28">
        <f>SUM(L9:L28)</f>
        <v>0.42782542890174291</v>
      </c>
    </row>
    <row r="30" spans="1:12" ht="13.5" thickTop="1" x14ac:dyDescent="0.2"/>
    <row r="32" spans="1:12" x14ac:dyDescent="0.2">
      <c r="D32" s="31"/>
      <c r="F32" s="29"/>
      <c r="G32" s="29"/>
      <c r="H32" s="29"/>
      <c r="J32" s="24"/>
      <c r="L32" s="24"/>
    </row>
    <row r="33" spans="4:10" x14ac:dyDescent="0.2">
      <c r="D33" s="31"/>
      <c r="F33" s="24"/>
      <c r="H33" s="24"/>
      <c r="J33" s="24"/>
    </row>
    <row r="34" spans="4:10" x14ac:dyDescent="0.2">
      <c r="F34" s="24"/>
    </row>
    <row r="35" spans="4:10" x14ac:dyDescent="0.2">
      <c r="J35" s="29"/>
    </row>
    <row r="36" spans="4:10" x14ac:dyDescent="0.2">
      <c r="J36" s="29"/>
    </row>
    <row r="37" spans="4:10" x14ac:dyDescent="0.2">
      <c r="J37" s="29"/>
    </row>
  </sheetData>
  <sortState xmlns:xlrd2="http://schemas.microsoft.com/office/spreadsheetml/2017/richdata2" ref="A8:J28">
    <sortCondition descending="1" ref="J8:J28"/>
  </sortState>
  <mergeCells count="6">
    <mergeCell ref="A29:B2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topLeftCell="A14" workbookViewId="0">
      <selection activeCell="F8" sqref="F8"/>
    </sheetView>
  </sheetViews>
  <sheetFormatPr defaultRowHeight="12.75" x14ac:dyDescent="0.2"/>
  <cols>
    <col min="1" max="1" width="2.5703125" customWidth="1"/>
    <col min="2" max="2" width="53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29.1" customHeight="1" x14ac:dyDescent="0.2">
      <c r="A5" s="1" t="s">
        <v>186</v>
      </c>
      <c r="B5" s="51" t="s">
        <v>187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 x14ac:dyDescent="0.2"/>
    <row r="7" spans="1:10" ht="14.45" customHeight="1" x14ac:dyDescent="0.2">
      <c r="A7" s="47" t="s">
        <v>188</v>
      </c>
      <c r="B7" s="47"/>
      <c r="D7" s="2" t="s">
        <v>189</v>
      </c>
      <c r="F7" s="2" t="s">
        <v>180</v>
      </c>
      <c r="H7" s="2" t="s">
        <v>190</v>
      </c>
      <c r="J7" s="2" t="s">
        <v>191</v>
      </c>
    </row>
    <row r="8" spans="1:10" ht="21.75" customHeight="1" x14ac:dyDescent="0.2">
      <c r="A8" s="48" t="s">
        <v>192</v>
      </c>
      <c r="B8" s="48"/>
      <c r="D8" s="5" t="s">
        <v>193</v>
      </c>
      <c r="F8" s="6">
        <v>-4697657981</v>
      </c>
      <c r="H8" s="7">
        <v>-0.52</v>
      </c>
      <c r="J8" s="7">
        <v>-0.01</v>
      </c>
    </row>
    <row r="9" spans="1:10" ht="21.75" customHeight="1" x14ac:dyDescent="0.2">
      <c r="A9" s="46" t="s">
        <v>194</v>
      </c>
      <c r="B9" s="46"/>
      <c r="D9" s="8" t="s">
        <v>195</v>
      </c>
      <c r="F9" s="9">
        <v>38480148903</v>
      </c>
      <c r="H9" s="10">
        <v>4.29</v>
      </c>
      <c r="J9" s="10">
        <v>0.1</v>
      </c>
    </row>
    <row r="10" spans="1:10" ht="21.75" customHeight="1" x14ac:dyDescent="0.2">
      <c r="A10" s="46" t="s">
        <v>196</v>
      </c>
      <c r="B10" s="46"/>
      <c r="D10" s="8" t="s">
        <v>197</v>
      </c>
      <c r="F10" s="9">
        <v>486379584450</v>
      </c>
      <c r="H10" s="10">
        <v>54.22</v>
      </c>
      <c r="J10" s="10">
        <v>1.29</v>
      </c>
    </row>
    <row r="11" spans="1:10" ht="21.75" customHeight="1" x14ac:dyDescent="0.2">
      <c r="A11" s="46" t="s">
        <v>198</v>
      </c>
      <c r="B11" s="46"/>
      <c r="D11" s="8" t="s">
        <v>199</v>
      </c>
      <c r="F11" s="9">
        <v>398735426714</v>
      </c>
      <c r="H11" s="10">
        <v>44.45</v>
      </c>
      <c r="J11" s="10">
        <v>1.05</v>
      </c>
    </row>
    <row r="12" spans="1:10" ht="21.75" customHeight="1" x14ac:dyDescent="0.2">
      <c r="A12" s="42" t="s">
        <v>200</v>
      </c>
      <c r="B12" s="42"/>
      <c r="D12" s="11" t="s">
        <v>201</v>
      </c>
      <c r="F12" s="13">
        <v>1230212999</v>
      </c>
      <c r="H12" s="14">
        <v>0.14000000000000001</v>
      </c>
      <c r="J12" s="14">
        <v>0</v>
      </c>
    </row>
    <row r="13" spans="1:10" ht="21.75" customHeight="1" x14ac:dyDescent="0.2">
      <c r="A13" s="45" t="s">
        <v>28</v>
      </c>
      <c r="B13" s="45"/>
      <c r="D13" s="16"/>
      <c r="F13" s="16">
        <v>920127715085</v>
      </c>
      <c r="H13" s="17">
        <v>102.58</v>
      </c>
      <c r="J13" s="17">
        <v>2.4300000000000002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34"/>
  <sheetViews>
    <sheetView rightToLeft="1" topLeftCell="A14" workbookViewId="0">
      <selection activeCell="S25" sqref="Q25:S26"/>
    </sheetView>
  </sheetViews>
  <sheetFormatPr defaultRowHeight="12.75" x14ac:dyDescent="0.2"/>
  <cols>
    <col min="1" max="1" width="6.140625" bestFit="1" customWidth="1"/>
    <col min="2" max="2" width="26.710937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2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1.75" customHeight="1" x14ac:dyDescent="0.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4.45" customHeight="1" x14ac:dyDescent="0.2"/>
    <row r="5" spans="1:23" ht="14.45" customHeight="1" x14ac:dyDescent="0.2">
      <c r="A5" s="1" t="s">
        <v>202</v>
      </c>
      <c r="B5" s="51" t="s">
        <v>203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 x14ac:dyDescent="0.2">
      <c r="D6" s="47" t="s">
        <v>204</v>
      </c>
      <c r="E6" s="47"/>
      <c r="F6" s="47"/>
      <c r="G6" s="47"/>
      <c r="H6" s="47"/>
      <c r="I6" s="47"/>
      <c r="J6" s="47"/>
      <c r="K6" s="47"/>
      <c r="L6" s="47"/>
      <c r="N6" s="47" t="s">
        <v>205</v>
      </c>
      <c r="O6" s="47"/>
      <c r="P6" s="47"/>
      <c r="Q6" s="47"/>
      <c r="R6" s="47"/>
      <c r="S6" s="47"/>
      <c r="T6" s="47"/>
      <c r="U6" s="47"/>
      <c r="V6" s="47"/>
      <c r="W6" s="47"/>
    </row>
    <row r="7" spans="1:23" ht="14.45" customHeight="1" x14ac:dyDescent="0.2">
      <c r="D7" s="3"/>
      <c r="E7" s="3"/>
      <c r="F7" s="3"/>
      <c r="G7" s="3"/>
      <c r="H7" s="3"/>
      <c r="I7" s="3"/>
      <c r="J7" s="50" t="s">
        <v>28</v>
      </c>
      <c r="K7" s="50"/>
      <c r="L7" s="50"/>
      <c r="N7" s="3"/>
      <c r="O7" s="3"/>
      <c r="P7" s="3"/>
      <c r="Q7" s="3"/>
      <c r="R7" s="3"/>
      <c r="S7" s="3"/>
      <c r="T7" s="3"/>
      <c r="U7" s="50" t="s">
        <v>28</v>
      </c>
      <c r="V7" s="50"/>
      <c r="W7" s="50"/>
    </row>
    <row r="8" spans="1:23" ht="14.45" customHeight="1" x14ac:dyDescent="0.2">
      <c r="A8" s="47" t="s">
        <v>206</v>
      </c>
      <c r="B8" s="47"/>
      <c r="D8" s="2" t="s">
        <v>207</v>
      </c>
      <c r="F8" s="2" t="s">
        <v>208</v>
      </c>
      <c r="H8" s="2" t="s">
        <v>209</v>
      </c>
      <c r="J8" s="4" t="s">
        <v>180</v>
      </c>
      <c r="K8" s="3"/>
      <c r="L8" s="4" t="s">
        <v>190</v>
      </c>
      <c r="N8" s="2" t="s">
        <v>207</v>
      </c>
      <c r="P8" s="47" t="s">
        <v>208</v>
      </c>
      <c r="Q8" s="47"/>
      <c r="S8" s="2" t="s">
        <v>209</v>
      </c>
      <c r="U8" s="4" t="s">
        <v>180</v>
      </c>
      <c r="V8" s="3"/>
      <c r="W8" s="4" t="s">
        <v>190</v>
      </c>
    </row>
    <row r="9" spans="1:23" ht="21.75" customHeight="1" x14ac:dyDescent="0.2">
      <c r="A9" s="48" t="s">
        <v>21</v>
      </c>
      <c r="B9" s="48"/>
      <c r="D9" s="6">
        <v>0</v>
      </c>
      <c r="F9" s="6">
        <v>4077551057</v>
      </c>
      <c r="H9" s="6">
        <v>941343705</v>
      </c>
      <c r="J9" s="6">
        <v>5018894762</v>
      </c>
      <c r="L9" s="7">
        <v>0.56000000000000005</v>
      </c>
      <c r="N9" s="6">
        <v>0</v>
      </c>
      <c r="P9" s="49">
        <v>21518697377</v>
      </c>
      <c r="Q9" s="49"/>
      <c r="S9" s="6">
        <v>6659982300</v>
      </c>
      <c r="U9" s="6">
        <v>28178679677</v>
      </c>
      <c r="W9" s="7">
        <v>1.1499999999999999</v>
      </c>
    </row>
    <row r="10" spans="1:23" ht="21.75" customHeight="1" x14ac:dyDescent="0.2">
      <c r="A10" s="46" t="s">
        <v>24</v>
      </c>
      <c r="B10" s="46"/>
      <c r="D10" s="9">
        <v>2737500000</v>
      </c>
      <c r="F10" s="9">
        <v>-3847967550</v>
      </c>
      <c r="H10" s="9">
        <v>0</v>
      </c>
      <c r="J10" s="9">
        <v>-1110467550</v>
      </c>
      <c r="L10" s="10">
        <v>-0.12</v>
      </c>
      <c r="N10" s="9">
        <v>2737500000</v>
      </c>
      <c r="P10" s="43">
        <v>-2484130940</v>
      </c>
      <c r="Q10" s="43"/>
      <c r="S10" s="9">
        <v>158214139</v>
      </c>
      <c r="U10" s="9">
        <v>411583199</v>
      </c>
      <c r="W10" s="10">
        <v>0.02</v>
      </c>
    </row>
    <row r="11" spans="1:23" ht="21.75" customHeight="1" x14ac:dyDescent="0.2">
      <c r="A11" s="46" t="s">
        <v>27</v>
      </c>
      <c r="B11" s="46"/>
      <c r="D11" s="9">
        <v>0</v>
      </c>
      <c r="F11" s="9">
        <v>-1461253709</v>
      </c>
      <c r="H11" s="9">
        <v>0</v>
      </c>
      <c r="J11" s="9">
        <v>-1461253708</v>
      </c>
      <c r="L11" s="10">
        <v>-0.16</v>
      </c>
      <c r="N11" s="9">
        <v>0</v>
      </c>
      <c r="P11" s="43">
        <v>-1992075216</v>
      </c>
      <c r="Q11" s="43"/>
      <c r="S11" s="9">
        <v>4032427756</v>
      </c>
      <c r="U11" s="9">
        <v>2040352540</v>
      </c>
      <c r="W11" s="10">
        <v>0.08</v>
      </c>
    </row>
    <row r="12" spans="1:23" ht="21.75" customHeight="1" x14ac:dyDescent="0.2">
      <c r="A12" s="46" t="s">
        <v>210</v>
      </c>
      <c r="B12" s="46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43">
        <v>0</v>
      </c>
      <c r="Q12" s="43"/>
      <c r="S12" s="9">
        <v>12325260315</v>
      </c>
      <c r="U12" s="9">
        <v>12325260315</v>
      </c>
      <c r="W12" s="10">
        <v>0.5</v>
      </c>
    </row>
    <row r="13" spans="1:23" ht="21.75" customHeight="1" x14ac:dyDescent="0.2">
      <c r="A13" s="46" t="s">
        <v>211</v>
      </c>
      <c r="B13" s="4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43">
        <v>0</v>
      </c>
      <c r="Q13" s="43"/>
      <c r="S13" s="9">
        <v>3204526388</v>
      </c>
      <c r="U13" s="9">
        <v>3204526388</v>
      </c>
      <c r="W13" s="10">
        <v>0.13</v>
      </c>
    </row>
    <row r="14" spans="1:23" ht="21.75" customHeight="1" x14ac:dyDescent="0.2">
      <c r="A14" s="46" t="s">
        <v>212</v>
      </c>
      <c r="B14" s="46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43">
        <v>0</v>
      </c>
      <c r="Q14" s="43"/>
      <c r="S14" s="9">
        <v>54216130</v>
      </c>
      <c r="U14" s="9">
        <v>54216130</v>
      </c>
      <c r="W14" s="10">
        <v>0</v>
      </c>
    </row>
    <row r="15" spans="1:23" ht="21.75" customHeight="1" x14ac:dyDescent="0.2">
      <c r="A15" s="46" t="s">
        <v>25</v>
      </c>
      <c r="B15" s="46"/>
      <c r="D15" s="9">
        <v>0</v>
      </c>
      <c r="F15" s="9">
        <v>-1485552351</v>
      </c>
      <c r="H15" s="9">
        <v>0</v>
      </c>
      <c r="J15" s="9">
        <v>-1485552350</v>
      </c>
      <c r="L15" s="10">
        <v>-0.17</v>
      </c>
      <c r="N15" s="9">
        <v>0</v>
      </c>
      <c r="P15" s="43">
        <v>-2485124750</v>
      </c>
      <c r="Q15" s="43"/>
      <c r="S15" s="9">
        <v>-3926</v>
      </c>
      <c r="U15" s="9">
        <v>-2485128676</v>
      </c>
      <c r="W15" s="10">
        <v>-0.1</v>
      </c>
    </row>
    <row r="16" spans="1:23" ht="21.75" customHeight="1" x14ac:dyDescent="0.2">
      <c r="A16" s="46" t="s">
        <v>19</v>
      </c>
      <c r="B16" s="46"/>
      <c r="D16" s="9">
        <v>0</v>
      </c>
      <c r="F16" s="9">
        <v>-1169002800</v>
      </c>
      <c r="H16" s="9">
        <v>0</v>
      </c>
      <c r="J16" s="9">
        <v>-1169002800</v>
      </c>
      <c r="L16" s="10">
        <v>-0.13</v>
      </c>
      <c r="N16" s="9">
        <v>0</v>
      </c>
      <c r="P16" s="43">
        <v>6227723248</v>
      </c>
      <c r="Q16" s="43"/>
      <c r="S16" s="9">
        <v>3152795318</v>
      </c>
      <c r="U16" s="9">
        <v>9380518566</v>
      </c>
      <c r="W16" s="10">
        <v>0.38</v>
      </c>
    </row>
    <row r="17" spans="1:23" ht="21.75" customHeight="1" x14ac:dyDescent="0.2">
      <c r="A17" s="46" t="s">
        <v>213</v>
      </c>
      <c r="B17" s="4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43">
        <v>0</v>
      </c>
      <c r="Q17" s="43"/>
      <c r="S17" s="9">
        <v>-751903539</v>
      </c>
      <c r="U17" s="9">
        <v>-751903539</v>
      </c>
      <c r="W17" s="10">
        <v>-0.03</v>
      </c>
    </row>
    <row r="18" spans="1:23" ht="21.75" customHeight="1" x14ac:dyDescent="0.2">
      <c r="A18" s="46" t="s">
        <v>214</v>
      </c>
      <c r="B18" s="46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43">
        <v>0</v>
      </c>
      <c r="Q18" s="43"/>
      <c r="S18" s="9">
        <v>407398054</v>
      </c>
      <c r="U18" s="9">
        <v>407398054</v>
      </c>
      <c r="W18" s="10">
        <v>0.02</v>
      </c>
    </row>
    <row r="19" spans="1:23" ht="21.75" customHeight="1" x14ac:dyDescent="0.2">
      <c r="A19" s="46" t="s">
        <v>26</v>
      </c>
      <c r="B19" s="46"/>
      <c r="D19" s="9">
        <v>1455667656</v>
      </c>
      <c r="F19" s="9">
        <v>-2132237250</v>
      </c>
      <c r="H19" s="9">
        <v>0</v>
      </c>
      <c r="J19" s="9">
        <v>-676569594</v>
      </c>
      <c r="L19" s="10">
        <v>-0.08</v>
      </c>
      <c r="N19" s="9">
        <v>1455667656</v>
      </c>
      <c r="P19" s="43">
        <v>823073400</v>
      </c>
      <c r="Q19" s="43"/>
      <c r="S19" s="9">
        <v>0</v>
      </c>
      <c r="U19" s="9">
        <v>2278741056</v>
      </c>
      <c r="W19" s="10">
        <v>0.09</v>
      </c>
    </row>
    <row r="20" spans="1:23" ht="21.75" customHeight="1" x14ac:dyDescent="0.2">
      <c r="A20" s="46" t="s">
        <v>23</v>
      </c>
      <c r="B20" s="46"/>
      <c r="D20" s="9">
        <v>0</v>
      </c>
      <c r="F20" s="9">
        <v>-4023881318</v>
      </c>
      <c r="H20" s="9">
        <v>0</v>
      </c>
      <c r="J20" s="9">
        <v>-4023881317</v>
      </c>
      <c r="L20" s="10">
        <v>-0.45</v>
      </c>
      <c r="N20" s="9">
        <v>0</v>
      </c>
      <c r="P20" s="43">
        <v>-3831800126</v>
      </c>
      <c r="Q20" s="43"/>
      <c r="S20" s="9">
        <v>0</v>
      </c>
      <c r="U20" s="9">
        <v>-3831800126</v>
      </c>
      <c r="W20" s="10">
        <v>-0.16</v>
      </c>
    </row>
    <row r="21" spans="1:23" ht="21.75" customHeight="1" x14ac:dyDescent="0.2">
      <c r="A21" s="46" t="s">
        <v>22</v>
      </c>
      <c r="B21" s="46"/>
      <c r="D21" s="9">
        <v>0</v>
      </c>
      <c r="F21" s="9">
        <v>51126576</v>
      </c>
      <c r="H21" s="9">
        <v>0</v>
      </c>
      <c r="J21" s="9">
        <v>51126576</v>
      </c>
      <c r="L21" s="10">
        <v>0.01</v>
      </c>
      <c r="N21" s="9">
        <v>0</v>
      </c>
      <c r="P21" s="43">
        <v>298238360</v>
      </c>
      <c r="Q21" s="43"/>
      <c r="S21" s="9">
        <v>0</v>
      </c>
      <c r="U21" s="9">
        <v>298238360</v>
      </c>
      <c r="W21" s="10">
        <v>0.01</v>
      </c>
    </row>
    <row r="22" spans="1:23" ht="21.75" customHeight="1" x14ac:dyDescent="0.2">
      <c r="A22" s="42" t="s">
        <v>20</v>
      </c>
      <c r="B22" s="42"/>
      <c r="D22" s="13">
        <v>0</v>
      </c>
      <c r="F22" s="13">
        <v>159048000</v>
      </c>
      <c r="H22" s="13">
        <v>0</v>
      </c>
      <c r="J22" s="13">
        <v>159048000</v>
      </c>
      <c r="L22" s="14">
        <v>0.02</v>
      </c>
      <c r="N22" s="13">
        <v>0</v>
      </c>
      <c r="P22" s="43">
        <v>-186676021</v>
      </c>
      <c r="Q22" s="44"/>
      <c r="S22" s="13">
        <v>0</v>
      </c>
      <c r="U22" s="13">
        <v>-186676021</v>
      </c>
      <c r="W22" s="14">
        <v>-0.01</v>
      </c>
    </row>
    <row r="23" spans="1:23" ht="21.75" customHeight="1" x14ac:dyDescent="0.2">
      <c r="A23" s="45" t="s">
        <v>28</v>
      </c>
      <c r="B23" s="45"/>
      <c r="D23" s="16">
        <v>4193167656</v>
      </c>
      <c r="F23" s="16">
        <f>SUM(F9:F22)</f>
        <v>-9832169345</v>
      </c>
      <c r="H23" s="16">
        <v>941343705</v>
      </c>
      <c r="J23" s="16">
        <v>-4697657981</v>
      </c>
      <c r="L23" s="17">
        <v>-0.52</v>
      </c>
      <c r="N23" s="16">
        <v>4193167656</v>
      </c>
      <c r="Q23" s="16">
        <v>17887925329</v>
      </c>
      <c r="S23" s="16">
        <v>29242912935</v>
      </c>
      <c r="U23" s="16">
        <v>51324005923</v>
      </c>
      <c r="W23" s="17">
        <v>2.08</v>
      </c>
    </row>
    <row r="24" spans="1:23" ht="13.5" thickTop="1" x14ac:dyDescent="0.2"/>
    <row r="25" spans="1:23" x14ac:dyDescent="0.2">
      <c r="N25" s="24"/>
      <c r="Q25" s="24"/>
    </row>
    <row r="26" spans="1:23" x14ac:dyDescent="0.2">
      <c r="F26" s="24"/>
      <c r="H26" s="24"/>
      <c r="Q26" s="24"/>
      <c r="S26" s="24"/>
    </row>
    <row r="27" spans="1:23" x14ac:dyDescent="0.2">
      <c r="F27" s="24"/>
      <c r="H27" s="24"/>
      <c r="N27" s="24"/>
      <c r="S27" s="24"/>
    </row>
    <row r="28" spans="1:23" x14ac:dyDescent="0.2">
      <c r="F28" s="24"/>
      <c r="S28" s="24"/>
    </row>
    <row r="29" spans="1:23" x14ac:dyDescent="0.2">
      <c r="F29" s="24"/>
      <c r="H29" s="24"/>
      <c r="N29" s="24"/>
      <c r="S29" s="24"/>
    </row>
    <row r="30" spans="1:23" x14ac:dyDescent="0.2">
      <c r="H30" s="24"/>
    </row>
    <row r="31" spans="1:23" x14ac:dyDescent="0.2">
      <c r="H31" s="24"/>
      <c r="S31" s="24"/>
    </row>
    <row r="33" spans="8:19" x14ac:dyDescent="0.2">
      <c r="H33" s="24"/>
      <c r="S33" s="24"/>
    </row>
    <row r="34" spans="8:19" x14ac:dyDescent="0.2">
      <c r="H34" s="24"/>
      <c r="S34" s="24"/>
    </row>
  </sheetData>
  <mergeCells count="3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2025-06-28T03:59:58Z</dcterms:created>
  <dcterms:modified xsi:type="dcterms:W3CDTF">2025-07-21T12:18:50Z</dcterms:modified>
</cp:coreProperties>
</file>